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9810" windowHeight="7410" tabRatio="836" firstSheet="2" activeTab="3"/>
  </bookViews>
  <sheets>
    <sheet name="Mode d'emploi" sheetId="1" r:id="rId1"/>
    <sheet name="Pré-requis à la labellisation" sheetId="10" r:id="rId2"/>
    <sheet name="Vulnérabilités psychiques" sheetId="3" r:id="rId3"/>
    <sheet name="Suivi des nv nés fragiles" sheetId="4" r:id="rId4"/>
    <sheet name="Nutrition" sheetId="5" r:id="rId5"/>
    <sheet name="Conduites à risques&amp;addictions" sheetId="6" r:id="rId6"/>
    <sheet name="Vulnérabilités sociales" sheetId="7" r:id="rId7"/>
    <sheet name="Santé et environnement" sheetId="8" r:id="rId8"/>
    <sheet name="Situations de handicap" sheetId="9" r:id="rId9"/>
    <sheet name="Labellisation" sheetId="11" r:id="rId10"/>
  </sheets>
  <definedNames>
    <definedName name="_xlnm.Print_Area" localSheetId="5">'Conduites à risques&amp;addictions'!$A$1:$I$14</definedName>
    <definedName name="_xlnm.Print_Area" localSheetId="9">Labellisation!$A$1:$D$19</definedName>
    <definedName name="_xlnm.Print_Area" localSheetId="0">'Mode d''emploi'!$A$1:$A$3</definedName>
    <definedName name="_xlnm.Print_Area" localSheetId="4">Nutrition!$A$1:$I$14</definedName>
    <definedName name="_xlnm.Print_Area" localSheetId="1">'Pré-requis à la labellisation'!$A$1:$H$7</definedName>
    <definedName name="_xlnm.Print_Area" localSheetId="7">'Santé et environnement'!$A$1:$I$14</definedName>
    <definedName name="_xlnm.Print_Area" localSheetId="8">'Situations de handicap'!$A$1:$I$14</definedName>
    <definedName name="_xlnm.Print_Area" localSheetId="3">'Suivi des nv nés fragiles'!$A$1:$I$11</definedName>
    <definedName name="_xlnm.Print_Area" localSheetId="2">'Vulnérabilités psychiques'!$A$1:$J$12</definedName>
    <definedName name="_xlnm.Print_Area" localSheetId="6">'Vulnérabilités sociales'!$A$1:$J$13</definedName>
  </definedNames>
  <calcPr calcId="145621"/>
</workbook>
</file>

<file path=xl/calcChain.xml><?xml version="1.0" encoding="utf-8"?>
<calcChain xmlns="http://schemas.openxmlformats.org/spreadsheetml/2006/main">
  <c r="D8" i="11" l="1"/>
  <c r="F14" i="3" l="1"/>
  <c r="G14" i="3" s="1"/>
  <c r="G17" i="9"/>
  <c r="F17" i="9"/>
  <c r="F16" i="9"/>
  <c r="G16" i="9" s="1"/>
  <c r="F15" i="9"/>
  <c r="G15" i="9" s="1"/>
  <c r="F18" i="8"/>
  <c r="G18" i="8" s="1"/>
  <c r="F17" i="8"/>
  <c r="G17" i="8" s="1"/>
  <c r="F16" i="8"/>
  <c r="G16" i="8" s="1"/>
  <c r="G17" i="7"/>
  <c r="F17" i="7"/>
  <c r="G16" i="7"/>
  <c r="F16" i="7"/>
  <c r="F15" i="7"/>
  <c r="G15" i="7" s="1"/>
  <c r="F16" i="3"/>
  <c r="G16" i="3" s="1"/>
  <c r="F17" i="6"/>
  <c r="G17" i="6" s="1"/>
  <c r="F16" i="6"/>
  <c r="G16" i="6" s="1"/>
  <c r="F18" i="6"/>
  <c r="G18" i="6" s="1"/>
  <c r="F18" i="5"/>
  <c r="G18" i="5" s="1"/>
  <c r="F17" i="5"/>
  <c r="G17" i="5" s="1"/>
  <c r="F16" i="5"/>
  <c r="G16" i="5" s="1"/>
  <c r="F15" i="4"/>
  <c r="G15" i="4" s="1"/>
  <c r="F14" i="4"/>
  <c r="G14" i="4" s="1"/>
  <c r="F13" i="4"/>
  <c r="G13" i="4" s="1"/>
  <c r="F15" i="3"/>
  <c r="G15" i="3" s="1"/>
  <c r="B9" i="11" l="1"/>
  <c r="C9" i="11" s="1"/>
  <c r="D9" i="11" s="1"/>
  <c r="B8" i="11"/>
  <c r="C8" i="11" s="1"/>
  <c r="B7" i="11"/>
  <c r="C7" i="11" s="1"/>
  <c r="D7" i="11" s="1"/>
  <c r="B6" i="11"/>
  <c r="C6" i="11" s="1"/>
  <c r="D6" i="11" s="1"/>
  <c r="B5" i="11"/>
  <c r="C5" i="11" s="1"/>
  <c r="D5" i="11" s="1"/>
  <c r="B4" i="11"/>
  <c r="C4" i="11" s="1"/>
  <c r="D4" i="11" s="1"/>
  <c r="B3" i="11"/>
  <c r="B11" i="11" l="1"/>
  <c r="C3" i="11"/>
  <c r="B10" i="11"/>
  <c r="C11" i="11" l="1"/>
  <c r="D3" i="11"/>
  <c r="D11" i="11"/>
  <c r="C10" i="11"/>
  <c r="D10" i="11" l="1"/>
  <c r="D13" i="11" s="1"/>
  <c r="C13" i="11" s="1"/>
  <c r="B13" i="11" s="1"/>
  <c r="C15" i="11" s="1"/>
</calcChain>
</file>

<file path=xl/sharedStrings.xml><?xml version="1.0" encoding="utf-8"?>
<sst xmlns="http://schemas.openxmlformats.org/spreadsheetml/2006/main" count="534" uniqueCount="264">
  <si>
    <t>Critères</t>
  </si>
  <si>
    <t>Indicateur</t>
  </si>
  <si>
    <t>Seuil</t>
  </si>
  <si>
    <t>Eléments de preuve à produire par l'établissement</t>
  </si>
  <si>
    <t>Etablissement certifié</t>
  </si>
  <si>
    <t xml:space="preserve">Dernier résultat de certification </t>
  </si>
  <si>
    <t>Le cas échéant, les obligations d’amélioration ne portent pas sur la maternité</t>
  </si>
  <si>
    <t>Rapport de certification sur le site de la HAS</t>
  </si>
  <si>
    <t>EPP réalisé</t>
  </si>
  <si>
    <t>40% des patientes de la maternité ou du CPP ont bénéficié d’un EPP dans la maternité/CPP ou en dehors</t>
  </si>
  <si>
    <t>Des réunions de concertation pluridisciplinaires ou des staffs médico psycho sociaux qui associent les professionnels pertinents sont réalisés dans les maternités et les CPP après consentement obtenu de la patiente et formalisé dans le dossier patient</t>
  </si>
  <si>
    <t>Nombre de RCP réalisées</t>
  </si>
  <si>
    <t>1 fois par mois</t>
  </si>
  <si>
    <t xml:space="preserve">Compte–rendus des cas étudiés et feuilles d’émargement
Trace écrite du consentement des femmes enceintes
</t>
  </si>
  <si>
    <t>RISQUES LIES AUX VULNERABILITES PSYCHIQUES</t>
  </si>
  <si>
    <t>Indicateurs de suivi</t>
  </si>
  <si>
    <t>BASIQUE</t>
  </si>
  <si>
    <t>Annuaire mis à disposition des professionnels pour les consultations en psychiatrie  périnatale</t>
  </si>
  <si>
    <t>/</t>
  </si>
  <si>
    <t>Annuaire rédigé</t>
  </si>
  <si>
    <t>Nombre de formations dispensées</t>
  </si>
  <si>
    <t>Feuille d’émargement /
Attestations ou programmes de formations</t>
  </si>
  <si>
    <t>MEDIUM</t>
  </si>
  <si>
    <t>Temps dédiés mis en place</t>
  </si>
  <si>
    <t>Rythme de ces temps dédiés (1 à 2 fois par semaine – ou tous les jours aux transmissions</t>
  </si>
  <si>
    <t>Preuves d’échanges : feuille d’émargement, compte-rendu, plan d’action…</t>
  </si>
  <si>
    <t xml:space="preserve">Nombre de formations ou d’ateliers réalisés avec les professionnels </t>
  </si>
  <si>
    <t>PREMIUM</t>
  </si>
  <si>
    <t>Participation aux formations organisées</t>
  </si>
  <si>
    <t>Feuilles d’émargement</t>
  </si>
  <si>
    <t>Nombre de patientes adressées à l’unité mobile</t>
  </si>
  <si>
    <t>Traçabilité dans le dossier de la patiente</t>
  </si>
  <si>
    <t xml:space="preserve">Participation au contrat local de santé </t>
  </si>
  <si>
    <t>Réalisation d’actions en lien avec la santé mentale en direction du couple ou du père</t>
  </si>
  <si>
    <t>Tout élément attestant de la mise en œuvre de ces actions</t>
  </si>
  <si>
    <t>Protocole d’observation</t>
  </si>
  <si>
    <t>Le calcul de l’IMC initial est systématiquement renseigné dans le dossier obstétrical</t>
  </si>
  <si>
    <t>Traçabilité de l’IMC dans les dossiers</t>
  </si>
  <si>
    <t>Traçabilité des informations dans les dossiers</t>
  </si>
  <si>
    <t>Nombre de formations réalisées</t>
  </si>
  <si>
    <t>L’établissement propose de manière systématique des outils de repérage des TCA</t>
  </si>
  <si>
    <t>Outils utilisé pour le repérage des TCA</t>
  </si>
  <si>
    <t>Traçabilité des consultations et des informations dans la fiche de suivi des patientes</t>
  </si>
  <si>
    <t>Nombre d’ateliers dispensés</t>
  </si>
  <si>
    <t>1 fois par semaine</t>
  </si>
  <si>
    <t>Feuille d’émargement /
Attestations ou programmes d'atelier</t>
  </si>
  <si>
    <t>Partenariats formalisés</t>
  </si>
  <si>
    <t>Conventions signées</t>
  </si>
  <si>
    <t>CONDUITES A RISQUES ET ADDICTIONS</t>
  </si>
  <si>
    <t>100% des femmes passant en consultation</t>
  </si>
  <si>
    <t>Disposer  d’un annuaire</t>
  </si>
  <si>
    <t>Annuaire rédigé (format papier ou numérique)</t>
  </si>
  <si>
    <t>Nombre de personnes adressées</t>
  </si>
  <si>
    <t>Présence systématique du référent</t>
  </si>
  <si>
    <t>Feuille d’émargement</t>
  </si>
  <si>
    <t xml:space="preserve">Nombre de sages-femmes formées </t>
  </si>
  <si>
    <t>Nombre de consultations réalisées en pré conceptionnel</t>
  </si>
  <si>
    <t>Convention de collaboration avec l’ELSA</t>
  </si>
  <si>
    <t>Convention CSAPA 
Présence d’une ELSA dans l’établissement 
Temps de présence du professionnel d’addictologie en maternité</t>
  </si>
  <si>
    <t>Nombre de groupes de travail réalisés</t>
  </si>
  <si>
    <t>2 fois par an</t>
  </si>
  <si>
    <t>RISQUES LIES AUX VULNERABILITES SOCIALES</t>
  </si>
  <si>
    <t>Nombre d'entretiens dédiés</t>
  </si>
  <si>
    <t>Annuaire mis à disposition</t>
  </si>
  <si>
    <t>Mise à jour régulière inférieure à 5 ans</t>
  </si>
  <si>
    <t>Protocole mis à disposition</t>
  </si>
  <si>
    <t>Protocole formalisé</t>
  </si>
  <si>
    <t>Outils mis à disposition</t>
  </si>
  <si>
    <t>SANTE ET ENVIRONNEMENT</t>
  </si>
  <si>
    <t>Date de réalisation du mini diagnostic
Liste des préconisations connue</t>
  </si>
  <si>
    <t xml:space="preserve">Mini –diagnostic  
Plan d’action rédigé
Attestation de formation ou feuille d’émargement 
</t>
  </si>
  <si>
    <t>L’établissement met à disposition des outils de communication (ex. flyer sur les 5 bons gestes)</t>
  </si>
  <si>
    <t>Nombre de formations dispensées aux professionnels</t>
  </si>
  <si>
    <t xml:space="preserve">Nombre d’ateliers dispensés / an  </t>
  </si>
  <si>
    <t>Référencement des actions engagées en prévention et promotion de la santé environnementale</t>
  </si>
  <si>
    <t>Nombre d’ateliers / réunions réalisés par an</t>
  </si>
  <si>
    <t>1 réunion de sensibilisation / an</t>
  </si>
  <si>
    <t>Nombre d’actions lancées en santé environnementale dans d’autres services</t>
  </si>
  <si>
    <t>Nombre de  partenariats avec les sages-femmes libérales et de PMI</t>
  </si>
  <si>
    <t>Partenariats mis en place : feuille d’émargement des ateliers de préparation à la naissance</t>
  </si>
  <si>
    <t>Nombre de formations dispensées hors les murs en un an</t>
  </si>
  <si>
    <t>Feuille d’émargement des formations hors les murs</t>
  </si>
  <si>
    <t>RISQUES TRANSVERSAUX LIES AUX SITUATIONS DE HANDICAP</t>
  </si>
  <si>
    <t>Signalétique mise en place</t>
  </si>
  <si>
    <t xml:space="preserve">Annuaire mis à disposition </t>
  </si>
  <si>
    <t>Annuaire formalisé</t>
  </si>
  <si>
    <t>Traducteur à disposition</t>
  </si>
  <si>
    <t>Parcours (contacts) formalisé pour les femmes enceintes handicapées (3 parcours à prévoir)</t>
  </si>
  <si>
    <t>Mise à disposition d’outil de communication et d’orientation</t>
  </si>
  <si>
    <t xml:space="preserve">Outils utilisés pour la communication et l’orientation </t>
  </si>
  <si>
    <t>Nombre de consultations en pré conceptionnelles qui ont lieu</t>
  </si>
  <si>
    <t>Traçabilité des consultations dans le dossier de la patiente</t>
  </si>
  <si>
    <t>Nombre de consultations de suivi post natal réalisées</t>
  </si>
  <si>
    <t>PRE-REQUIS A LA LABELLISATION</t>
  </si>
  <si>
    <t>Critère satisfait : Oui / Non</t>
  </si>
  <si>
    <t>Eléments de preuve qui seront étudiés par l'ARS sur place</t>
  </si>
  <si>
    <t>Commentaire pour expliquer comment le critère est atteint</t>
  </si>
  <si>
    <t>NON</t>
  </si>
  <si>
    <t>Taux de repérage des addictions parmi les patientes vues en consultation</t>
  </si>
  <si>
    <t>L'établissement dispose d'un numéro permettant de joindre l'interprétariat</t>
  </si>
  <si>
    <t>Vérification du numéro de téléphone</t>
  </si>
  <si>
    <t>Présence d’au moins un outil dans l’établissement</t>
  </si>
  <si>
    <t>Non approprié</t>
  </si>
  <si>
    <t>Thématiques</t>
  </si>
  <si>
    <t>Basique</t>
  </si>
  <si>
    <t>Médium</t>
  </si>
  <si>
    <t>Premium</t>
  </si>
  <si>
    <t>Conduites à risques et addictions</t>
  </si>
  <si>
    <t>Santé et environnement</t>
  </si>
  <si>
    <t>Risques liés aux vulnérabilités psychiques</t>
  </si>
  <si>
    <t>Risques liés aux vulnérabilités sociales</t>
  </si>
  <si>
    <t>Risques tranversaux liés aux situations de handicap</t>
  </si>
  <si>
    <t>Nombre de thématiques atteintes</t>
  </si>
  <si>
    <t xml:space="preserve">Rappel de l'algorithme : </t>
  </si>
  <si>
    <t xml:space="preserve">Les résultats ci-dessus sont calculés selon l'algorithme de labellisation. </t>
  </si>
  <si>
    <t>Alimentation de la mère et du bébé et activité physique</t>
  </si>
  <si>
    <t xml:space="preserve">Sous reserve de l'audit sur site de l'ARS et de l'avis du comité de labellisation, votre établissement pourrait prétendre à une labellisation de niveau : </t>
  </si>
  <si>
    <t>Suivi des nouveau nés fragiles ou à risque de fragilité</t>
  </si>
  <si>
    <t>SUIVI DES NOUVEAU-NES FRAGILES OU A RISQUE DE FRAGILITE</t>
  </si>
  <si>
    <r>
      <t xml:space="preserve">Ces thématiques sont organisées en trois niveaux qui évaluent la maturité des actions conduites  : basique, medium et premium
</t>
    </r>
    <r>
      <rPr>
        <b/>
        <sz val="11"/>
        <rFont val="EYInterstate"/>
      </rPr>
      <t xml:space="preserve">Il est nécessaire de valider tous les items d'un niveau pour pouvoir remplir le niveau supérieur. Autrement dit,  il n’est pas possible de satisfaire aux niveaux medium et premium vis-à-vis d’une thématique si le niveau basique n’est pas satisfait. </t>
    </r>
    <r>
      <rPr>
        <sz val="11"/>
        <color theme="1"/>
        <rFont val="EYInterstate"/>
      </rPr>
      <t xml:space="preserve">
L'attribution se fait ensuite à partir des résultats aux critères du référentiel et de la façon suivante : 
Pour obtenir le 1er niveau du label, l’établissement doit disposer d’une maturité atteignant le niveau basique sur au moins 5 thématiques sur sept. 
Pour atteindre le 2e niveau l’établissement doit disposer d’au moins 4 thématiques en niveau medium </t>
    </r>
    <r>
      <rPr>
        <sz val="11"/>
        <rFont val="EYInterstate"/>
      </rPr>
      <t>et 3 thématiques en basique</t>
    </r>
    <r>
      <rPr>
        <sz val="11"/>
        <color rgb="FFFF0000"/>
        <rFont val="EYInterstate"/>
      </rPr>
      <t xml:space="preserve">
</t>
    </r>
    <r>
      <rPr>
        <sz val="11"/>
        <color theme="1"/>
        <rFont val="EYInterstate"/>
      </rPr>
      <t xml:space="preserve">
Pour prétendre au 3e et dernier niveau du label, au moins 4 thématiques doivent être en premium et les 3 autres en medium
</t>
    </r>
    <r>
      <rPr>
        <b/>
        <sz val="11"/>
        <color theme="1"/>
        <rFont val="EYInterstate"/>
      </rPr>
      <t xml:space="preserve">
L'autoquestionnaire rempli et les éléments de preuve sont à adresser à l'ARS, avec le dossier de candidature</t>
    </r>
    <r>
      <rPr>
        <sz val="11"/>
        <color theme="1"/>
        <rFont val="EYInterstate"/>
      </rPr>
      <t xml:space="preserve">
</t>
    </r>
  </si>
  <si>
    <t>Chambre adaptée au handicap moteur existante</t>
  </si>
  <si>
    <t>tout élément attestant de la mise en œuvre de la consultationnoté dans le dossier de la patiente</t>
  </si>
  <si>
    <t>NUTRITION DE LA MERE ET DU BEBE</t>
  </si>
  <si>
    <t>questionnaire disponible</t>
  </si>
  <si>
    <t>formations au DU &lt;5 ans</t>
  </si>
  <si>
    <t>Relais établi au sein de l’établissement</t>
  </si>
  <si>
    <t>Décision de certification A, B ou C</t>
  </si>
  <si>
    <t>Un entretien prénatal précoce (EPP) est réalisé pour les femmes enceintes (par la structure ou en dehors)</t>
  </si>
  <si>
    <t>La structure est certifiée A, B ou C par la HAS (en V2014)</t>
  </si>
  <si>
    <t>Recherche des fiches de liaison dans le dossier de femmes tirées au sort</t>
  </si>
  <si>
    <t>Commentaire éventuel pour expliquer comment le critère est atteint</t>
  </si>
  <si>
    <t>Convention rédigée, signée et à jour</t>
  </si>
  <si>
    <t>inscription au plan de formation/
Feuille d’émargement /
Attestations ou programmes de formations</t>
  </si>
  <si>
    <t>Les informations sur les vaccinations obligatoires pour les nouveau-nés sont systématiquement relayées</t>
  </si>
  <si>
    <t>Les éléments indispensables pour la prévention du syndrome du bébé secoué sont systématiquement donnés aux parents</t>
  </si>
  <si>
    <t>La structure est en capacité de proposer  un test de Brazelton (entre 0 et 2 mois)</t>
  </si>
  <si>
    <t xml:space="preserve">Des actions hors les murs sont mises en place : formation des sages-femmes libérales, réunions de coordination et de partage d’expérience… </t>
  </si>
  <si>
    <t>Des conseils sur la nutrition en période périnatale sont fournis</t>
  </si>
  <si>
    <t>Des protocoles pour orienter les femmes enceintes ayant un IMC &lt;18  ou &gt;25 existent</t>
  </si>
  <si>
    <t>Des actions visant la promotion de l’activité physique auprès des femmes enceintes sont conduites</t>
  </si>
  <si>
    <t>L’interrogation des femmes enceintes sur leur consommation de tabac avant et pendant la grossesse est systématique</t>
  </si>
  <si>
    <t>L’interrogation des femmes enceintes sur leur consommation d’alcool avant et pendant la grossesse est systématique</t>
  </si>
  <si>
    <t>Un annuaire qui référence les professionnels en addictologie est rédigé</t>
  </si>
  <si>
    <t xml:space="preserve">Un référent en addictologie est présent systématiquement lors des staffs ou des RCP </t>
  </si>
  <si>
    <t xml:space="preserve">Le plan de formation prévoit la formation des sages-femmes au RPIB (repérage précoce et intervention brève) </t>
  </si>
  <si>
    <t>Au sein de l’équipe de sage-femmes, certaines sont formées en addiction ou appartiennent à l’équipe ELSA</t>
  </si>
  <si>
    <t xml:space="preserve">L'équipe est sensibilisée aux effets du syndrome de sevrage sur l’enfant et anticipe cet effet sur les enfants par des consultations en lien avec le pédiatre dès la période anténatale </t>
  </si>
  <si>
    <t>Sollicitations de pédiatres pour des situations de syndrome de sevrage</t>
  </si>
  <si>
    <t>Des formations hors les murs sont mises en place pour le repérage des addictions auprès des professionnels du champ libéral, gynécologues, PMI, médecins généralistes, sages-femmes libérales…</t>
  </si>
  <si>
    <t>Des partenariats avec les autres acteurs du territoire sur le sujet des addictions existent : convention avec tous les partenaires extérieurs (service d’addictologie, SAMSAH, CSAPA associatifs extérieurs pour bénéficier des consultations avancées (addictologie, psychiatrie), les équipes de liaison d’addictologie du territoire…)</t>
  </si>
  <si>
    <t>Des groupes de travail de partage d’expérience pluridisciplinaires  (ou de présentation d’un cas) en addictologie dans le cadre des EPP (évaluation des pratiques professionnelles) sont réalisés</t>
  </si>
  <si>
    <t>Un accès à l’interprétariat est mis à disposition</t>
  </si>
  <si>
    <t>Un temps effectif d’assistante sociale est dédié aux femmes enceintes et accouchées</t>
  </si>
  <si>
    <t xml:space="preserve">Nombre d’ETP d’assistante sociale mis à disposition </t>
  </si>
  <si>
    <t>Le passage des femmes présentant des vulnérabilités sociales en staff est systématique</t>
  </si>
  <si>
    <t>Un questionnaire de repérage des violences (ex. « fiche d’aide au repérage des violences ») en lien avec les services des urgences est proposé</t>
  </si>
  <si>
    <t>Nombre des femmes socialement vulnérables vues en staff</t>
  </si>
  <si>
    <t xml:space="preserve">Un annuaire des différents soutiens en cas de violences faites aux femmes est mis à disposition et affiché </t>
  </si>
  <si>
    <t>Dossiers audités</t>
  </si>
  <si>
    <t>Des outils existent pour prévenir des interruptions de parcours des femmes socialement vulnérables (fiches navette de liaison suite aux staffs, livrets de conseil de suite de couche pour les femmes ayant des difficultés de compréhension (hygiène, bébé secoué, tabagisme, violence)...</t>
  </si>
  <si>
    <t xml:space="preserve">Outils </t>
  </si>
  <si>
    <t>Outils</t>
  </si>
  <si>
    <t>Projet formalisé et actualisé</t>
  </si>
  <si>
    <t>Des liens existent avec les associations du territoire (médecin du monde, secours populaire, resto du cœur, etc…) afin de proposer aux femmes enceintes mineures et aux femmes enceintes isolées des parcours spécifiques (hébergement, suivi…)</t>
  </si>
  <si>
    <t>Des ateliers pédagogiques de sensibilisation autour des risques liés à la présence de substances chimiques dans l’environnement intérieur sont mis en place</t>
  </si>
  <si>
    <t>Des formations régulières en santé et environnement pour les professionnels de santé et les services supports de l'établissement sont mises en place</t>
  </si>
  <si>
    <t>Dans le cadre du plan d’action élaboré, un changement de pratiques ou d’achats est engagé</t>
  </si>
  <si>
    <t>Le plan d’action est étendu à d’autres services (produits nettoyage et hygiène notamment) et implique le service "achats" (contrôle des produits entrants dans l’établissement)</t>
  </si>
  <si>
    <t>Un référent en santé environnementale est identifié</t>
  </si>
  <si>
    <t>Un partenariat est mis en place avec les sage-femmes libérales et de PMI pour proposer aux patientes des ateliers de préparation à la naissance axés sur : la cuisine, les soins corporels et la qualité de l’air</t>
  </si>
  <si>
    <t>Des formations hors les murs sont dispensées auprès de crèches, de la CNAMTS, des sages-femmes libérales et de PMI…</t>
  </si>
  <si>
    <t xml:space="preserve">Un autre label visant la réduction des expositions aux produits chimiques est obtenu par la structure </t>
  </si>
  <si>
    <t>Une signalétique d’orientation adaptée aux personnes en situations de handicap est mise en place dans les locaux de la structure</t>
  </si>
  <si>
    <t>Un annuaire des acteurs du territoire qui peuvent aider à la prise en charge des femmes handicapées existe</t>
  </si>
  <si>
    <t>Un traducteur pour le langage des signes est à disposition</t>
  </si>
  <si>
    <t>Un relais vers des consultations dédiées pour la prise en charge spécifique des femmes enceintes handicapées est réalisé</t>
  </si>
  <si>
    <t>Des consultations de suivi post natal avec un temps dédié pour le couple sont mises en place</t>
  </si>
  <si>
    <t>Des consultations pré conceptionnelles avec le couple pour présenter l’ensemble de parcours possibles et adaptés au handicap, sont proposées</t>
  </si>
  <si>
    <t>Dans le plan de formation, des formations spécifiques "handicap et grossesse" sont proposées</t>
  </si>
  <si>
    <t>Des outils de communication interpersonnelle et pour l'orientation adaptée (pictogrammes, documents d'accueil et/ou d'information pour les suites de couche adaptés aux déficients visuels...) sont utilisés</t>
  </si>
  <si>
    <t>Un annuaire opérationnel des professionnels dispensant des consultations psychiatriques sur le territoire (incluant les situations d’urgence) est formalisé et disponible</t>
  </si>
  <si>
    <t>convention rédigée et à jour</t>
  </si>
  <si>
    <t>Un plan de formation en santé mentale/psychiatrie périnatale est mis à disposition des sages-femmes, ou des sages-femmes sont déjà formées</t>
  </si>
  <si>
    <t>Existence de protocoles et grilles d’observation des différents canaux d'intéraction</t>
  </si>
  <si>
    <t>Taux d'enfants dépistés pour la surdité</t>
  </si>
  <si>
    <t>informations dispensées aux parents et tracées dans les dossiers</t>
  </si>
  <si>
    <t>Existence de personnel formé et tests réalisés</t>
  </si>
  <si>
    <t>% consultations réalisées par un pédiatre en post natal</t>
  </si>
  <si>
    <t>Existence d’actions hors les murs</t>
  </si>
  <si>
    <t>Programme de formation et attestation de suivi</t>
  </si>
  <si>
    <t>Protocole et grille d'observation</t>
  </si>
  <si>
    <t>Audit d'un carnet de santé du nouveau né</t>
  </si>
  <si>
    <t>Audit d'un carnet de santé et entretien avec une femme en suite de couche sortante</t>
  </si>
  <si>
    <t>Protocole et grille d'observation objectivés lors de l'audit</t>
  </si>
  <si>
    <t>Traçabilité du test dans le dossier de patientes</t>
  </si>
  <si>
    <t>Une formation collective autour de l'allaitement ou une formation individuelle DU lactation est proposée aux sages-femmes</t>
  </si>
  <si>
    <t>Des consultations individuelles "lactation" sont réalisées par les professionnels formés, durant la grossesse et en post accouchement (le cas échéant)</t>
  </si>
  <si>
    <t>Des ateliers nutrition (alimentation globale, équilibrée, environnement lié à l’alimentation) et des ateliers « activité physique et petite enfance » sont mis en place</t>
  </si>
  <si>
    <t xml:space="preserve">Sensibilisation des professionnels à l’activité physiquedans un objectif de santé </t>
  </si>
  <si>
    <t>Des partenariats avec les acteurs du territoire en matière de nutrition existent</t>
  </si>
  <si>
    <t>Consultations réalisées et tracées</t>
  </si>
  <si>
    <t>Utilisation d'un outil de repérage</t>
  </si>
  <si>
    <t xml:space="preserve">Remise du livret PNNS aux femmeset traçabilitéde l'échange dans le dossier </t>
  </si>
  <si>
    <t>L’établissement distribue systématiquement le livret PNNS (mangerbouger.fr) et fournit des conseils aux femmes enceintes. Il peut également remettre des plaquettes spécifiques à l’établissement basées sur les recommandations du PNNS</t>
  </si>
  <si>
    <t>Protocoles rédigés</t>
  </si>
  <si>
    <t>Tout élément attestant de la mise en œuvre de l'action ou noté dans le dossier patient</t>
  </si>
  <si>
    <t>Trace du calcul de l’IMC dans les dossiers audités</t>
  </si>
  <si>
    <t>Entretien avec une femme en suite de couche sortante</t>
  </si>
  <si>
    <t>Traçabilité de l'utilisation des outils dans le dossier de la patiente</t>
  </si>
  <si>
    <t>Convention de partenariat formalisée et signée</t>
  </si>
  <si>
    <t>Trace de l'évaluation de la consommation retrouvée dans tous les dossiers lors de l'audit</t>
  </si>
  <si>
    <t xml:space="preserve">Tout élément attestant de la mise en œuvre de l'action </t>
  </si>
  <si>
    <t>Protocole signé</t>
  </si>
  <si>
    <t>Protocole</t>
  </si>
  <si>
    <t>Il existe un dispositif facilité d'accès aux soins pour les femmes précaires</t>
  </si>
  <si>
    <t>Questionnaire</t>
  </si>
  <si>
    <t>Outils de communication disponibles</t>
  </si>
  <si>
    <t>Un premier travail de diagnostic a été réalisé. Une réflexion est engagée :
- mini diagnostics en maternité
- sensibilisation des professionnels dans le but de devenir relais d’information en santé environnementale
- Début de plan d’actions : changement de pratiques, mises en place d’actions de sensibilisation ou création d’outils d’information</t>
  </si>
  <si>
    <t>référent identifié par l'établissement</t>
  </si>
  <si>
    <t>Plan d'action élargi</t>
  </si>
  <si>
    <t>Des temps d’observation précoces des interactions mère-enfant  tenant compte du handicap et adaptés aux potentiels de la mère sont réalisés</t>
  </si>
  <si>
    <t>Outils mis à disposition dans un dossier le cas échéant</t>
  </si>
  <si>
    <t>Traçabilité du nombre des consultations post natales</t>
  </si>
  <si>
    <t>Existence de parcours spécifiques définis</t>
  </si>
  <si>
    <t>Support d’information  aux parents sur la nutrition</t>
  </si>
  <si>
    <r>
      <rPr>
        <b/>
        <i/>
        <sz val="10"/>
        <color theme="0" tint="-0.499984740745262"/>
        <rFont val="Calibri"/>
        <family val="2"/>
        <scheme val="minor"/>
      </rPr>
      <t>Taux de</t>
    </r>
    <r>
      <rPr>
        <b/>
        <i/>
        <sz val="10"/>
        <color rgb="FF646464"/>
        <rFont val="Calibri"/>
        <family val="2"/>
        <scheme val="minor"/>
      </rPr>
      <t>repérage des addictions parmi les patientes vues en consultation</t>
    </r>
  </si>
  <si>
    <t xml:space="preserve">Eléments de preuve qui seront étudiés par l'ARS </t>
  </si>
  <si>
    <t>niveau</t>
  </si>
  <si>
    <t>Si elle existe, la structure travaille en lien avec l’unité mobile de suivi psychiatrique périnatal du territoire</t>
  </si>
  <si>
    <t>Tous les conseils de prévention (tabac, couchage…) permettant de prévenir la mort subite du nourrisson sont donnés aux parents</t>
  </si>
  <si>
    <t>Nombre de partenariats engagés</t>
  </si>
  <si>
    <t>L'attribution se fait à partir des résultats aux critères du référentiel et de la façon suivante : 
 -Pour obtenir le 1er niveau du label, l’établissement doit disposer d’une maturité atteignant le niveau basique sur au moins 5 thématiques sur sept. 
 -Pour atteindre le second niveau l’établissement doit disposer d’au moins 4 thématiques en niveau medium et 3 thématiques en basique
 -Pour prétendre au 3e et dernier niveau du label, au moins 4 thématiques doivent être en premium et les 3 autres en medium</t>
  </si>
  <si>
    <r>
      <rPr>
        <sz val="10.5"/>
        <rFont val="EYInterstate"/>
      </rPr>
      <t xml:space="preserve">
L’auto questionnaire qui suit permet aux maternités et CPP de se situer par rapport aux attendus du référentiel du label « Prévenir pour bien grandir</t>
    </r>
    <r>
      <rPr>
        <sz val="10.5"/>
        <rFont val="Symbol"/>
        <family val="1"/>
        <charset val="2"/>
      </rPr>
      <t>Ò</t>
    </r>
    <r>
      <rPr>
        <sz val="10.5"/>
        <rFont val="EYInterstate"/>
      </rPr>
      <t xml:space="preserve"> ». 
Les résultats déclaratifs sont ensuite exportés vers le dossier de candidature auprès de l’ARS. Les éléments de preuve sont à fournir par les établissements pour attester des réponses positives à certains items. D'autres items ne peuvent être attestés de cette façon et feront l'objet d'un audit sur site organisé par l'ARS.  </t>
    </r>
    <r>
      <rPr>
        <sz val="10.5"/>
        <color rgb="FF254061"/>
        <rFont val="EYInterstate"/>
      </rPr>
      <t xml:space="preserve">
</t>
    </r>
    <r>
      <rPr>
        <sz val="10.5"/>
        <rFont val="EYInterstate"/>
      </rPr>
      <t xml:space="preserve">
</t>
    </r>
    <r>
      <rPr>
        <b/>
        <sz val="10.5"/>
        <rFont val="EYInterstate"/>
      </rPr>
      <t xml:space="preserve">
Il est nécessaire de satisfaire les pré-requis pour être éligible à la labellisation</t>
    </r>
    <r>
      <rPr>
        <sz val="10.5"/>
        <rFont val="EYInterstate"/>
      </rPr>
      <t xml:space="preserve">
Dans le cas où ils sont satisfaits, sept thématiques sont à compléter : 
► Risques liés aux vulnérabilités psychiques
► Suivi des nouveau-nés fragiles ou à risque de fragilité
► Nutrition de la mère et du bébé
► Conduites à risque et addictions 
► Risques liés aux vulnérabilités sociales
► Santé et environnement
► Risques transversaux liés aux situations de handicap
</t>
    </r>
    <r>
      <rPr>
        <sz val="10.5"/>
        <color rgb="FF254061"/>
        <rFont val="EYInterstate"/>
      </rPr>
      <t xml:space="preserve">
</t>
    </r>
  </si>
  <si>
    <t>Les OA ne doivent pas porter sur la maternité</t>
  </si>
  <si>
    <t xml:space="preserve">Des dépistages néonataux de la surdité sont systématiquement réalisés </t>
  </si>
  <si>
    <t>Une formation des professionnels à l’observation des interactions précoces mère-enfant est mise en œuvre.</t>
  </si>
  <si>
    <t>La structure participe aux formations réalisées au niveau du territoire sur le sujet de la santé mentale de la femme et/ou il existe une convention de partenariat entre l’établissement psychiatrique et la maternité.</t>
  </si>
  <si>
    <t>Dans les situations à risque pour l'enfant, des temps d’observation des interactions Mère-Enfant sont réalisés.</t>
  </si>
  <si>
    <t>Des consultations post natales pédiatriques en présence du couple (6 à 8 semaines après l’accouchement) pour le suivi des nouveau-nés fragiles ou à risque de fragilité sont proposées.</t>
  </si>
  <si>
    <t>Inscription au plan de formation/
Feuille d’émargement /
Attestations ou programmes de formations</t>
  </si>
  <si>
    <t>Un partenariat avec l’équipe de liaison et de soins en addictologie (ELSA) est mis en place</t>
  </si>
  <si>
    <t>Plan de formation/
Feuille d’émargement / Attestations ou programmes de formations</t>
  </si>
  <si>
    <t>Feuille d’émargement / Attestations ou programmes de formations</t>
  </si>
  <si>
    <t>Preuves opérationnelles des changements des pratiques au sein des différents services (échantillons, achats (factures…), cahier des charges des fournitures)</t>
  </si>
  <si>
    <t xml:space="preserve">Des réunions et/ou ateliers de sensibilisation auprès de l’ensemble des services de l’hôpital (lingerie, restauration, achats, petite enfance…) sont organisés avec l’appui de la Direction qualité des usagers  </t>
  </si>
  <si>
    <t>Compte-rendu de réunion, feuille d'émargement</t>
  </si>
  <si>
    <t>Maternité labellisée</t>
  </si>
  <si>
    <t>Notification de labellisation</t>
  </si>
  <si>
    <t>Un échange a systématiquement lieu entre les professionnels de l’équipe obstétricale et la femme enceinte, au cours du séjour en maternité, en cas d’accouchement difficile c’est-à-dire lors de la survenue d’évènements traumatisants tels que césarienne, une extraction instrumentale, un accouchement en urgence obstétricale ou pédiatrique (à partir du moment de la date de candidature)</t>
  </si>
  <si>
    <t>Nombre de dossiers patient renseignés</t>
  </si>
  <si>
    <t>Non requis en 2019, ce critère fera l’objet d’une montée en charge progressive de l’exigence.</t>
  </si>
  <si>
    <t>Trace des éléments relatifs à cet échange dans le dossier des femmes enceintes</t>
  </si>
  <si>
    <t>Une convention avec des établissements psychiatriques existe pour permettre de répondre aux besoins de consultations psychiatriques émanant de la maternité</t>
  </si>
  <si>
    <t>La maternité participe à la mise en oeuvre du projet territorial de santé mentale et/ou au volet santé mentale du contrat local de santé.</t>
  </si>
  <si>
    <t>Au cours de la grossesse, un temps individuel ou collectif auprès des femmes enceintes est dédié aux informations sur l’allaitement (intérêt, durée, réalisation)</t>
  </si>
  <si>
    <t>Il existe un protocole signé entre la maternité et le référent "violences" des urgences</t>
  </si>
  <si>
    <t>Un projet commun avec la PMI et la PASS mobile, quand elle existe sur le territoire est construit pour améliorer les prises en charge des femmes précaires</t>
  </si>
  <si>
    <t>Nom et service du référent identifié</t>
  </si>
  <si>
    <t>Convention signée avec un traducteur</t>
  </si>
  <si>
    <t>convention CSAPA 
Présence d’une ELSA dans l’établissement 
Temps de présence du professionnel d’addictologie en maternité</t>
  </si>
  <si>
    <r>
      <t>LABEL "PREVENIR POUR BIEN GRANDIR</t>
    </r>
    <r>
      <rPr>
        <b/>
        <sz val="14"/>
        <color theme="1"/>
        <rFont val="Symbol"/>
        <family val="1"/>
        <charset val="2"/>
      </rPr>
      <t>Ò</t>
    </r>
    <r>
      <rPr>
        <b/>
        <sz val="14"/>
        <color theme="1"/>
        <rFont val="Calibri"/>
        <family val="2"/>
        <scheme val="minor"/>
      </rPr>
      <t xml:space="preserve">" : MODE D'EMPLOI AUTO QUESTIONNAIRE
</t>
    </r>
  </si>
  <si>
    <t>Un temps dédié d’échange et de transmission existe entre les professionnels de l'établissement et les professionnels de seconde ligne (ex. psychiatre, psychologue du service de psychiatrie) tout au long du parcours</t>
  </si>
  <si>
    <r>
      <t>Des actions sont engagées par la structure en faveur de</t>
    </r>
    <r>
      <rPr>
        <sz val="10"/>
        <color rgb="FF646464"/>
        <rFont val="Calibri"/>
        <family val="2"/>
        <scheme val="minor"/>
      </rPr>
      <t xml:space="preserve"> </t>
    </r>
    <r>
      <rPr>
        <b/>
        <sz val="10"/>
        <color rgb="FF646464"/>
        <rFont val="Calibri"/>
        <family val="2"/>
        <scheme val="minor"/>
      </rPr>
      <t>la santé mentale de la famille au sens large en réalisant des actions en direction du couple ou du père.</t>
    </r>
  </si>
  <si>
    <r>
      <t xml:space="preserve">Un accueil en chambre adaptée pour accueillir </t>
    </r>
    <r>
      <rPr>
        <b/>
        <sz val="10"/>
        <color theme="1" tint="0.34998626667073579"/>
        <rFont val="Calibri"/>
        <family val="2"/>
        <scheme val="minor"/>
      </rPr>
      <t>les patientes à mobilité réduite (handicap moteur) existe</t>
    </r>
  </si>
</sst>
</file>

<file path=xl/styles.xml><?xml version="1.0" encoding="utf-8"?>
<styleSheet xmlns="http://schemas.openxmlformats.org/spreadsheetml/2006/main" xmlns:mc="http://schemas.openxmlformats.org/markup-compatibility/2006" xmlns:x14ac="http://schemas.microsoft.com/office/spreadsheetml/2009/9/ac" mc:Ignorable="x14ac">
  <fonts count="46">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b/>
      <sz val="14"/>
      <name val="Calibri"/>
      <family val="2"/>
      <scheme val="minor"/>
    </font>
    <font>
      <sz val="11"/>
      <name val="Calibri"/>
      <family val="2"/>
      <scheme val="minor"/>
    </font>
    <font>
      <b/>
      <sz val="12"/>
      <color theme="1"/>
      <name val="Calibri"/>
      <family val="2"/>
      <scheme val="minor"/>
    </font>
    <font>
      <b/>
      <sz val="11"/>
      <color rgb="FF3366FF"/>
      <name val="Calibri"/>
      <family val="2"/>
      <scheme val="minor"/>
    </font>
    <font>
      <b/>
      <sz val="11"/>
      <color rgb="FF008080"/>
      <name val="Calibri"/>
      <family val="2"/>
      <scheme val="minor"/>
    </font>
    <font>
      <b/>
      <sz val="11"/>
      <color rgb="FF00B050"/>
      <name val="Calibri"/>
      <family val="2"/>
      <scheme val="minor"/>
    </font>
    <font>
      <b/>
      <sz val="11"/>
      <color theme="7" tint="-0.249977111117893"/>
      <name val="Calibri"/>
      <family val="2"/>
      <scheme val="minor"/>
    </font>
    <font>
      <b/>
      <sz val="11"/>
      <color theme="9"/>
      <name val="Calibri"/>
      <family val="2"/>
      <scheme val="minor"/>
    </font>
    <font>
      <b/>
      <sz val="11"/>
      <color rgb="FFFBB5EE"/>
      <name val="Calibri"/>
      <family val="2"/>
      <scheme val="minor"/>
    </font>
    <font>
      <b/>
      <sz val="11"/>
      <color theme="5"/>
      <name val="Calibri"/>
      <family val="2"/>
      <scheme val="minor"/>
    </font>
    <font>
      <b/>
      <sz val="12"/>
      <name val="Calibri"/>
      <family val="2"/>
      <scheme val="minor"/>
    </font>
    <font>
      <sz val="10"/>
      <color theme="1"/>
      <name val="Calibri"/>
      <family val="2"/>
      <scheme val="minor"/>
    </font>
    <font>
      <i/>
      <sz val="11"/>
      <color theme="1"/>
      <name val="Calibri"/>
      <family val="2"/>
      <scheme val="minor"/>
    </font>
    <font>
      <u/>
      <sz val="11"/>
      <color theme="1"/>
      <name val="Calibri"/>
      <family val="2"/>
      <scheme val="minor"/>
    </font>
    <font>
      <sz val="10.5"/>
      <color rgb="FF254061"/>
      <name val="EYInterstate"/>
    </font>
    <font>
      <sz val="10.5"/>
      <name val="EYInterstate"/>
    </font>
    <font>
      <b/>
      <sz val="10.5"/>
      <name val="EYInterstate"/>
    </font>
    <font>
      <sz val="11"/>
      <color theme="1"/>
      <name val="EYInterstate"/>
    </font>
    <font>
      <b/>
      <sz val="11"/>
      <name val="EYInterstate"/>
    </font>
    <font>
      <sz val="11"/>
      <name val="EYInterstate"/>
    </font>
    <font>
      <sz val="11"/>
      <color rgb="FFFF0000"/>
      <name val="EYInterstate"/>
    </font>
    <font>
      <b/>
      <sz val="11"/>
      <color theme="1"/>
      <name val="EYInterstate"/>
    </font>
    <font>
      <b/>
      <i/>
      <sz val="9"/>
      <color rgb="FF646464"/>
      <name val="Calibri"/>
      <family val="2"/>
      <scheme val="minor"/>
    </font>
    <font>
      <b/>
      <sz val="10"/>
      <color theme="1"/>
      <name val="Calibri"/>
      <family val="2"/>
      <scheme val="minor"/>
    </font>
    <font>
      <b/>
      <sz val="10"/>
      <name val="Calibri"/>
      <family val="2"/>
      <scheme val="minor"/>
    </font>
    <font>
      <b/>
      <sz val="10"/>
      <color rgb="FF646464"/>
      <name val="Calibri"/>
      <family val="2"/>
      <scheme val="minor"/>
    </font>
    <font>
      <b/>
      <i/>
      <sz val="10"/>
      <color rgb="FF646464"/>
      <name val="Calibri"/>
      <family val="2"/>
      <scheme val="minor"/>
    </font>
    <font>
      <b/>
      <sz val="10"/>
      <color theme="1" tint="0.499984740745262"/>
      <name val="Calibri"/>
      <family val="2"/>
      <scheme val="minor"/>
    </font>
    <font>
      <sz val="10"/>
      <color rgb="FF646464"/>
      <name val="Calibri"/>
      <family val="2"/>
      <scheme val="minor"/>
    </font>
    <font>
      <b/>
      <i/>
      <sz val="9"/>
      <color theme="1" tint="0.34998626667073579"/>
      <name val="Calibri"/>
      <family val="2"/>
      <scheme val="minor"/>
    </font>
    <font>
      <b/>
      <i/>
      <sz val="10"/>
      <color theme="1" tint="0.34998626667073579"/>
      <name val="Calibri"/>
      <family val="2"/>
      <scheme val="minor"/>
    </font>
    <font>
      <b/>
      <sz val="10"/>
      <color theme="1" tint="0.34998626667073579"/>
      <name val="Calibri"/>
      <family val="2"/>
      <scheme val="minor"/>
    </font>
    <font>
      <b/>
      <i/>
      <sz val="10"/>
      <color theme="0" tint="-0.499984740745262"/>
      <name val="Calibri"/>
      <family val="2"/>
      <scheme val="minor"/>
    </font>
    <font>
      <b/>
      <sz val="9"/>
      <name val="Calibri"/>
      <family val="2"/>
      <scheme val="minor"/>
    </font>
    <font>
      <sz val="10"/>
      <color rgb="FFFF0000"/>
      <name val="Calibri"/>
      <family val="2"/>
      <scheme val="minor"/>
    </font>
    <font>
      <b/>
      <i/>
      <sz val="10"/>
      <color rgb="FFFF0000"/>
      <name val="Calibri"/>
      <family val="2"/>
      <scheme val="minor"/>
    </font>
    <font>
      <sz val="9"/>
      <name val="Calibri"/>
      <family val="2"/>
      <scheme val="minor"/>
    </font>
    <font>
      <b/>
      <i/>
      <sz val="9"/>
      <name val="Calibri"/>
      <family val="2"/>
      <scheme val="minor"/>
    </font>
    <font>
      <sz val="11"/>
      <color theme="0"/>
      <name val="Calibri"/>
      <family val="2"/>
      <scheme val="minor"/>
    </font>
    <font>
      <sz val="10.5"/>
      <name val="Symbol"/>
      <family val="1"/>
      <charset val="2"/>
    </font>
    <font>
      <b/>
      <sz val="14"/>
      <color theme="1"/>
      <name val="Symbol"/>
      <family val="1"/>
      <charset val="2"/>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2F2F2"/>
        <bgColor indexed="64"/>
      </patternFill>
    </fill>
    <fill>
      <patternFill patternType="solid">
        <fgColor rgb="FFD5DCE4"/>
        <bgColor indexed="64"/>
      </patternFill>
    </fill>
    <fill>
      <patternFill patternType="solid">
        <fgColor rgb="FFDEEAF6"/>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0.14999847407452621"/>
        <bgColor indexed="64"/>
      </patternFill>
    </fill>
  </fills>
  <borders count="49">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bottom style="medium">
        <color rgb="FF808080"/>
      </bottom>
      <diagonal/>
    </border>
    <border>
      <left/>
      <right style="thin">
        <color indexed="64"/>
      </right>
      <top/>
      <bottom style="medium">
        <color rgb="FF808080"/>
      </bottom>
      <diagonal/>
    </border>
    <border>
      <left style="thin">
        <color indexed="64"/>
      </left>
      <right style="thin">
        <color indexed="64"/>
      </right>
      <top/>
      <bottom style="medium">
        <color rgb="FF808080"/>
      </bottom>
      <diagonal/>
    </border>
    <border>
      <left/>
      <right style="thin">
        <color indexed="64"/>
      </right>
      <top style="thick">
        <color rgb="FF808080"/>
      </top>
      <bottom/>
      <diagonal/>
    </border>
    <border>
      <left style="thin">
        <color indexed="64"/>
      </left>
      <right style="thin">
        <color indexed="64"/>
      </right>
      <top style="medium">
        <color rgb="FF80808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rgb="FF808080"/>
      </top>
      <bottom/>
      <diagonal/>
    </border>
    <border>
      <left style="thin">
        <color indexed="64"/>
      </left>
      <right style="thin">
        <color indexed="64"/>
      </right>
      <top style="medium">
        <color rgb="FF808080"/>
      </top>
      <bottom style="medium">
        <color rgb="FF808080"/>
      </bottom>
      <diagonal/>
    </border>
    <border>
      <left style="thin">
        <color indexed="64"/>
      </left>
      <right style="thin">
        <color indexed="64"/>
      </right>
      <top style="medium">
        <color rgb="FF808080"/>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medium">
        <color theme="0" tint="-0.34998626667073579"/>
      </bottom>
      <diagonal/>
    </border>
    <border>
      <left style="thin">
        <color indexed="64"/>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indexed="64"/>
      </right>
      <top style="medium">
        <color rgb="FF808080"/>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medium">
        <color rgb="FF80808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80808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theme="1"/>
      </right>
      <top style="thin">
        <color indexed="64"/>
      </top>
      <bottom style="thin">
        <color indexed="64"/>
      </bottom>
      <diagonal/>
    </border>
  </borders>
  <cellStyleXfs count="1">
    <xf numFmtId="0" fontId="0" fillId="0" borderId="0"/>
  </cellStyleXfs>
  <cellXfs count="187">
    <xf numFmtId="0" fontId="0" fillId="0" borderId="0" xfId="0"/>
    <xf numFmtId="0" fontId="2" fillId="2" borderId="1" xfId="0" applyFont="1" applyFill="1" applyBorder="1" applyAlignment="1">
      <alignment horizontal="center" vertical="top" wrapText="1"/>
    </xf>
    <xf numFmtId="0" fontId="0" fillId="0" borderId="19" xfId="0" applyBorder="1" applyAlignment="1">
      <alignment horizontal="center" vertical="center"/>
    </xf>
    <xf numFmtId="0" fontId="0" fillId="0" borderId="0" xfId="0" applyAlignment="1">
      <alignment horizontal="center" vertical="center"/>
    </xf>
    <xf numFmtId="0" fontId="6" fillId="3" borderId="7" xfId="0" applyFont="1" applyFill="1" applyBorder="1"/>
    <xf numFmtId="0" fontId="0" fillId="0" borderId="0" xfId="0" applyAlignment="1">
      <alignment horizontal="center"/>
    </xf>
    <xf numFmtId="0" fontId="6" fillId="3" borderId="0" xfId="0" applyFont="1" applyFill="1" applyBorder="1"/>
    <xf numFmtId="0" fontId="15" fillId="0" borderId="34" xfId="0" applyFont="1" applyBorder="1" applyAlignment="1">
      <alignment horizontal="center"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16" fillId="0" borderId="0" xfId="0" applyFont="1" applyAlignment="1">
      <alignment wrapText="1"/>
    </xf>
    <xf numFmtId="0" fontId="7" fillId="0" borderId="0" xfId="0" applyFont="1" applyBorder="1" applyAlignment="1">
      <alignment horizontal="center" vertical="center"/>
    </xf>
    <xf numFmtId="0" fontId="15" fillId="0" borderId="0" xfId="0" applyFont="1" applyBorder="1" applyAlignment="1">
      <alignment horizontal="center" vertical="center"/>
    </xf>
    <xf numFmtId="0" fontId="17" fillId="0" borderId="0" xfId="0" applyFont="1" applyAlignment="1">
      <alignment horizontal="center" wrapText="1"/>
    </xf>
    <xf numFmtId="0" fontId="4" fillId="0" borderId="0" xfId="0" applyFont="1"/>
    <xf numFmtId="0" fontId="19" fillId="2" borderId="3" xfId="0" applyFont="1" applyFill="1" applyBorder="1" applyAlignment="1">
      <alignment horizontal="left" vertical="center" wrapText="1" indent="2" readingOrder="1"/>
    </xf>
    <xf numFmtId="0" fontId="22" fillId="2" borderId="4" xfId="0" applyFont="1" applyFill="1" applyBorder="1" applyAlignment="1">
      <alignment wrapText="1"/>
    </xf>
    <xf numFmtId="0" fontId="0" fillId="0" borderId="0" xfId="0" applyFont="1"/>
    <xf numFmtId="0" fontId="0" fillId="0" borderId="0" xfId="0" applyFont="1" applyAlignment="1">
      <alignment wrapText="1"/>
    </xf>
    <xf numFmtId="0" fontId="0" fillId="3" borderId="0" xfId="0" applyFont="1" applyFill="1" applyAlignment="1">
      <alignment wrapText="1"/>
    </xf>
    <xf numFmtId="0" fontId="0" fillId="0" borderId="0" xfId="0" applyFont="1" applyAlignment="1">
      <alignment horizontal="center" vertical="center"/>
    </xf>
    <xf numFmtId="0" fontId="0" fillId="3" borderId="0" xfId="0" applyFont="1" applyFill="1"/>
    <xf numFmtId="0" fontId="0" fillId="3" borderId="0" xfId="0" applyFont="1" applyFill="1" applyAlignment="1">
      <alignment horizontal="center" vertical="center"/>
    </xf>
    <xf numFmtId="0" fontId="16" fillId="0" borderId="0" xfId="0" applyFont="1"/>
    <xf numFmtId="0" fontId="16" fillId="3" borderId="0" xfId="0" applyFont="1" applyFill="1" applyAlignment="1">
      <alignment wrapText="1"/>
    </xf>
    <xf numFmtId="0" fontId="16" fillId="0" borderId="0" xfId="0" applyFont="1" applyAlignment="1">
      <alignment horizontal="center" vertical="center"/>
    </xf>
    <xf numFmtId="0" fontId="16" fillId="3" borderId="0" xfId="0" applyFont="1" applyFill="1"/>
    <xf numFmtId="0" fontId="28" fillId="0" borderId="19" xfId="0" applyFont="1" applyBorder="1" applyAlignment="1">
      <alignment horizontal="center" vertical="center" wrapText="1"/>
    </xf>
    <xf numFmtId="0" fontId="29" fillId="8" borderId="26"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19"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30" fillId="4" borderId="15" xfId="0" applyFont="1" applyFill="1" applyBorder="1" applyAlignment="1">
      <alignment vertical="center" wrapText="1"/>
    </xf>
    <xf numFmtId="0" fontId="31" fillId="4" borderId="15" xfId="0" applyFont="1" applyFill="1" applyBorder="1" applyAlignment="1">
      <alignment horizontal="center" vertical="center" wrapText="1"/>
    </xf>
    <xf numFmtId="9" fontId="31" fillId="4" borderId="15" xfId="0" applyNumberFormat="1" applyFont="1" applyFill="1" applyBorder="1" applyAlignment="1">
      <alignment horizontal="center" vertical="center" wrapText="1"/>
    </xf>
    <xf numFmtId="0" fontId="31" fillId="0" borderId="27" xfId="0" applyFont="1" applyBorder="1" applyAlignment="1">
      <alignment horizontal="center" vertical="center" wrapText="1"/>
    </xf>
    <xf numFmtId="0" fontId="31" fillId="9" borderId="11" xfId="0" applyFont="1" applyFill="1" applyBorder="1" applyAlignment="1">
      <alignment vertical="center" wrapText="1"/>
    </xf>
    <xf numFmtId="0" fontId="32" fillId="4" borderId="19" xfId="0" applyFont="1" applyFill="1" applyBorder="1" applyAlignment="1">
      <alignment horizontal="center" vertical="center" wrapText="1"/>
    </xf>
    <xf numFmtId="0" fontId="31" fillId="3" borderId="0" xfId="0" applyFont="1" applyFill="1" applyBorder="1" applyAlignment="1">
      <alignment vertical="center" wrapText="1"/>
    </xf>
    <xf numFmtId="0" fontId="30" fillId="4" borderId="19" xfId="0" applyFont="1" applyFill="1" applyBorder="1" applyAlignment="1">
      <alignment vertical="center" wrapText="1"/>
    </xf>
    <xf numFmtId="9" fontId="31" fillId="4" borderId="19" xfId="0" applyNumberFormat="1" applyFont="1" applyFill="1" applyBorder="1" applyAlignment="1">
      <alignment horizontal="center" vertical="center" wrapText="1"/>
    </xf>
    <xf numFmtId="0" fontId="31" fillId="3" borderId="0" xfId="0" applyFont="1" applyFill="1" applyBorder="1" applyAlignment="1">
      <alignment horizontal="center" vertical="center" wrapText="1"/>
    </xf>
    <xf numFmtId="0" fontId="30" fillId="5" borderId="19" xfId="0" applyFont="1" applyFill="1" applyBorder="1" applyAlignment="1">
      <alignment vertical="center" wrapText="1"/>
    </xf>
    <xf numFmtId="0" fontId="31" fillId="5" borderId="19" xfId="0" applyFont="1" applyFill="1" applyBorder="1" applyAlignment="1">
      <alignment horizontal="center" vertical="center" wrapText="1"/>
    </xf>
    <xf numFmtId="0" fontId="32" fillId="5" borderId="19"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30" fillId="6" borderId="19" xfId="0" applyFont="1" applyFill="1" applyBorder="1" applyAlignment="1">
      <alignment vertical="center" wrapText="1"/>
    </xf>
    <xf numFmtId="0" fontId="31" fillId="6" borderId="19"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16" fillId="3" borderId="0" xfId="0" applyFont="1" applyFill="1" applyAlignment="1">
      <alignment horizontal="center" vertical="center"/>
    </xf>
    <xf numFmtId="0" fontId="27" fillId="0" borderId="19" xfId="0" applyFont="1" applyBorder="1" applyAlignment="1">
      <alignment horizontal="center" vertical="center" wrapText="1"/>
    </xf>
    <xf numFmtId="0" fontId="16" fillId="0" borderId="0" xfId="0" applyFont="1" applyBorder="1" applyAlignment="1">
      <alignment wrapText="1"/>
    </xf>
    <xf numFmtId="0" fontId="29" fillId="8" borderId="19" xfId="0" applyFont="1" applyFill="1" applyBorder="1" applyAlignment="1">
      <alignment horizontal="center" vertical="center" wrapText="1"/>
    </xf>
    <xf numFmtId="0" fontId="30" fillId="4" borderId="11" xfId="0" applyFont="1" applyFill="1" applyBorder="1" applyAlignment="1">
      <alignment vertical="center" wrapText="1"/>
    </xf>
    <xf numFmtId="0" fontId="31" fillId="4" borderId="9"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0" fillId="4" borderId="11" xfId="0" applyFont="1" applyFill="1" applyBorder="1" applyAlignment="1">
      <alignment horizontal="center" vertical="center" wrapText="1"/>
    </xf>
    <xf numFmtId="0" fontId="31" fillId="0" borderId="0" xfId="0" applyFont="1" applyBorder="1" applyAlignment="1">
      <alignment vertical="center" wrapText="1"/>
    </xf>
    <xf numFmtId="0" fontId="30" fillId="4" borderId="13" xfId="0" applyFont="1" applyFill="1" applyBorder="1" applyAlignment="1">
      <alignment vertical="center" wrapText="1"/>
    </xf>
    <xf numFmtId="0" fontId="31" fillId="4" borderId="12"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9" borderId="13"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6" xfId="0" applyFont="1" applyFill="1" applyBorder="1" applyAlignment="1">
      <alignment horizontal="center" vertical="center" wrapText="1"/>
    </xf>
    <xf numFmtId="0" fontId="31" fillId="9" borderId="1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5" borderId="17" xfId="0" applyFont="1" applyFill="1" applyBorder="1" applyAlignment="1">
      <alignment horizontal="left" vertical="center" wrapText="1"/>
    </xf>
    <xf numFmtId="0" fontId="30" fillId="5" borderId="11"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6" borderId="17" xfId="0" applyFont="1" applyFill="1" applyBorder="1" applyAlignment="1">
      <alignment vertical="center" wrapText="1"/>
    </xf>
    <xf numFmtId="0" fontId="31" fillId="6" borderId="9"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0" fillId="6" borderId="38"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1" fillId="9" borderId="25" xfId="0" applyFont="1" applyFill="1" applyBorder="1" applyAlignment="1">
      <alignment vertical="center" wrapText="1"/>
    </xf>
    <xf numFmtId="0" fontId="30" fillId="6" borderId="15" xfId="0" applyFont="1" applyFill="1" applyBorder="1" applyAlignment="1">
      <alignment horizontal="center" vertical="center" wrapText="1"/>
    </xf>
    <xf numFmtId="0" fontId="16" fillId="0" borderId="8" xfId="0" applyFont="1" applyBorder="1" applyAlignment="1">
      <alignment wrapText="1"/>
    </xf>
    <xf numFmtId="0" fontId="16" fillId="0" borderId="0" xfId="0" applyFont="1" applyAlignment="1">
      <alignment horizontal="left" wrapText="1"/>
    </xf>
    <xf numFmtId="0" fontId="16" fillId="3" borderId="0" xfId="0" applyFont="1" applyFill="1" applyAlignment="1">
      <alignment horizontal="left" wrapText="1"/>
    </xf>
    <xf numFmtId="0" fontId="30" fillId="4" borderId="20" xfId="0" applyFont="1" applyFill="1" applyBorder="1" applyAlignment="1">
      <alignment vertical="center" wrapText="1"/>
    </xf>
    <xf numFmtId="0" fontId="30" fillId="4" borderId="21" xfId="0" applyFont="1" applyFill="1" applyBorder="1" applyAlignment="1">
      <alignment vertical="center" wrapText="1"/>
    </xf>
    <xf numFmtId="0" fontId="30" fillId="5" borderId="21" xfId="0" applyFont="1" applyFill="1" applyBorder="1" applyAlignment="1">
      <alignment vertical="center" wrapText="1"/>
    </xf>
    <xf numFmtId="0" fontId="30" fillId="6" borderId="21" xfId="0" applyFont="1" applyFill="1" applyBorder="1" applyAlignment="1">
      <alignment vertical="center" wrapText="1"/>
    </xf>
    <xf numFmtId="0" fontId="28" fillId="0" borderId="26" xfId="0" applyFont="1" applyBorder="1" applyAlignment="1">
      <alignment horizontal="center" vertical="center" wrapText="1"/>
    </xf>
    <xf numFmtId="0" fontId="28" fillId="3" borderId="0" xfId="0" applyFont="1" applyFill="1" applyAlignment="1">
      <alignment wrapText="1"/>
    </xf>
    <xf numFmtId="0" fontId="35" fillId="4" borderId="19" xfId="0" applyFont="1" applyFill="1" applyBorder="1" applyAlignment="1">
      <alignment horizontal="center" vertical="center" wrapText="1"/>
    </xf>
    <xf numFmtId="0" fontId="31" fillId="4" borderId="18"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9" borderId="19" xfId="0" applyFont="1" applyFill="1" applyBorder="1" applyAlignment="1">
      <alignment vertical="center" wrapText="1"/>
    </xf>
    <xf numFmtId="0" fontId="35" fillId="5" borderId="19" xfId="0" applyFont="1" applyFill="1" applyBorder="1" applyAlignment="1">
      <alignment horizontal="center" vertical="center" wrapText="1"/>
    </xf>
    <xf numFmtId="0" fontId="35" fillId="6" borderId="19" xfId="0" applyFont="1" applyFill="1" applyBorder="1" applyAlignment="1">
      <alignment horizontal="center" vertical="center" wrapText="1"/>
    </xf>
    <xf numFmtId="0" fontId="36" fillId="3" borderId="0" xfId="0" applyFont="1" applyFill="1" applyBorder="1" applyAlignment="1">
      <alignment horizontal="center" vertical="center" textRotation="90" wrapText="1"/>
    </xf>
    <xf numFmtId="0" fontId="30" fillId="4" borderId="11" xfId="0" applyFont="1" applyFill="1" applyBorder="1" applyAlignment="1">
      <alignment horizontal="left" vertical="center" wrapText="1"/>
    </xf>
    <xf numFmtId="0" fontId="30" fillId="4" borderId="14" xfId="0" applyFont="1" applyFill="1" applyBorder="1" applyAlignment="1">
      <alignment horizontal="center" vertical="center" wrapText="1"/>
    </xf>
    <xf numFmtId="0" fontId="30" fillId="5" borderId="19" xfId="0" applyFont="1" applyFill="1" applyBorder="1" applyAlignment="1">
      <alignment horizontal="center" vertical="center" textRotation="90" wrapText="1"/>
    </xf>
    <xf numFmtId="0" fontId="30" fillId="5" borderId="19" xfId="0" applyFont="1" applyFill="1" applyBorder="1" applyAlignment="1">
      <alignment horizontal="left" vertical="center" wrapText="1"/>
    </xf>
    <xf numFmtId="0" fontId="32" fillId="5" borderId="14" xfId="0" applyFont="1" applyFill="1" applyBorder="1" applyAlignment="1">
      <alignment horizontal="center" vertical="center" wrapText="1"/>
    </xf>
    <xf numFmtId="0" fontId="30" fillId="6" borderId="19" xfId="0" applyFont="1" applyFill="1" applyBorder="1" applyAlignment="1">
      <alignment horizontal="left" vertical="center" wrapText="1"/>
    </xf>
    <xf numFmtId="0" fontId="30" fillId="7" borderId="10"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6" borderId="14" xfId="0" applyFont="1" applyFill="1" applyBorder="1" applyAlignment="1">
      <alignment horizontal="center" vertical="center" wrapText="1"/>
    </xf>
    <xf numFmtId="9" fontId="31" fillId="5" borderId="19" xfId="0" applyNumberFormat="1"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1" fillId="9" borderId="18" xfId="0" applyFont="1" applyFill="1" applyBorder="1" applyAlignment="1">
      <alignment vertical="center" wrapText="1"/>
    </xf>
    <xf numFmtId="0" fontId="31" fillId="4" borderId="21" xfId="0" applyFont="1" applyFill="1" applyBorder="1" applyAlignment="1">
      <alignment horizontal="center" vertical="center" wrapText="1"/>
    </xf>
    <xf numFmtId="0" fontId="31" fillId="5" borderId="21"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32" fillId="6" borderId="22" xfId="0" applyFont="1" applyFill="1" applyBorder="1" applyAlignment="1">
      <alignment horizontal="center" vertical="center" wrapText="1"/>
    </xf>
    <xf numFmtId="0" fontId="38" fillId="8" borderId="19" xfId="0" applyFont="1" applyFill="1" applyBorder="1" applyAlignment="1">
      <alignment horizontal="center" vertical="center" wrapText="1"/>
    </xf>
    <xf numFmtId="0" fontId="38" fillId="7" borderId="19" xfId="0" applyFont="1" applyFill="1" applyBorder="1" applyAlignment="1">
      <alignment horizontal="center" vertical="center" wrapText="1"/>
    </xf>
    <xf numFmtId="9" fontId="31" fillId="4" borderId="20" xfId="0" applyNumberFormat="1" applyFont="1" applyFill="1" applyBorder="1" applyAlignment="1">
      <alignment horizontal="center" vertical="center" wrapText="1"/>
    </xf>
    <xf numFmtId="0" fontId="39" fillId="3" borderId="0" xfId="0" applyFont="1" applyFill="1" applyAlignment="1">
      <alignment wrapText="1"/>
    </xf>
    <xf numFmtId="0" fontId="40" fillId="9" borderId="19" xfId="0" applyFont="1" applyFill="1" applyBorder="1" applyAlignment="1">
      <alignment horizontal="center" vertical="center" wrapText="1"/>
    </xf>
    <xf numFmtId="0" fontId="39" fillId="3" borderId="0" xfId="0" applyFont="1" applyFill="1"/>
    <xf numFmtId="0" fontId="28" fillId="7" borderId="19" xfId="0" applyFont="1" applyFill="1" applyBorder="1" applyAlignment="1">
      <alignment horizontal="center" vertical="center" wrapText="1"/>
    </xf>
    <xf numFmtId="0" fontId="41" fillId="0" borderId="19" xfId="0" applyFont="1" applyBorder="1" applyAlignment="1">
      <alignment vertical="center" wrapText="1"/>
    </xf>
    <xf numFmtId="0" fontId="9" fillId="3" borderId="40" xfId="0" applyFont="1" applyFill="1" applyBorder="1" applyAlignment="1">
      <alignment horizontal="center"/>
    </xf>
    <xf numFmtId="0" fontId="0" fillId="0" borderId="41" xfId="0" applyBorder="1" applyAlignment="1">
      <alignment horizontal="center" vertical="center"/>
    </xf>
    <xf numFmtId="0" fontId="8" fillId="3" borderId="40" xfId="0" applyFont="1" applyFill="1" applyBorder="1" applyAlignment="1">
      <alignment horizontal="center"/>
    </xf>
    <xf numFmtId="0" fontId="10" fillId="3" borderId="40" xfId="0" applyFont="1" applyFill="1" applyBorder="1" applyAlignment="1">
      <alignment horizontal="center"/>
    </xf>
    <xf numFmtId="0" fontId="11" fillId="3" borderId="40" xfId="0" applyFont="1" applyFill="1" applyBorder="1" applyAlignment="1">
      <alignment horizontal="center"/>
    </xf>
    <xf numFmtId="0" fontId="12" fillId="3" borderId="40" xfId="0" applyFont="1" applyFill="1" applyBorder="1" applyAlignment="1">
      <alignment horizontal="center"/>
    </xf>
    <xf numFmtId="0" fontId="13" fillId="3" borderId="40" xfId="0" applyFont="1" applyFill="1" applyBorder="1" applyAlignment="1">
      <alignment horizontal="center"/>
    </xf>
    <xf numFmtId="0" fontId="14" fillId="3" borderId="42" xfId="0" applyFont="1" applyFill="1" applyBorder="1" applyAlignment="1">
      <alignment horizontal="center"/>
    </xf>
    <xf numFmtId="0" fontId="0" fillId="0" borderId="43" xfId="0" applyBorder="1" applyAlignment="1">
      <alignment horizontal="center" vertical="center"/>
    </xf>
    <xf numFmtId="0" fontId="0" fillId="0" borderId="29" xfId="0" applyBorder="1" applyAlignment="1">
      <alignment horizontal="center" vertical="center"/>
    </xf>
    <xf numFmtId="0" fontId="27" fillId="0" borderId="19" xfId="0" applyFont="1" applyBorder="1" applyAlignment="1">
      <alignment vertical="center" wrapText="1"/>
    </xf>
    <xf numFmtId="0" fontId="42" fillId="2" borderId="19" xfId="0" applyFont="1" applyFill="1" applyBorder="1" applyAlignment="1">
      <alignment vertical="center" wrapText="1"/>
    </xf>
    <xf numFmtId="0" fontId="42" fillId="2" borderId="19" xfId="0" applyFont="1" applyFill="1" applyBorder="1" applyAlignment="1">
      <alignment horizontal="center" vertical="center" wrapText="1"/>
    </xf>
    <xf numFmtId="0" fontId="34" fillId="0" borderId="19" xfId="0" applyFont="1" applyBorder="1" applyAlignment="1">
      <alignment horizontal="center" vertical="center" wrapText="1"/>
    </xf>
    <xf numFmtId="0" fontId="16" fillId="3" borderId="47" xfId="0" applyFont="1" applyFill="1" applyBorder="1" applyAlignment="1">
      <alignment horizontal="center" vertical="center" wrapText="1"/>
    </xf>
    <xf numFmtId="0" fontId="16" fillId="0" borderId="2" xfId="0" applyFont="1" applyBorder="1"/>
    <xf numFmtId="0" fontId="28" fillId="0" borderId="19" xfId="0" applyFont="1" applyBorder="1" applyAlignment="1">
      <alignment horizontal="center" vertical="center" textRotation="90"/>
    </xf>
    <xf numFmtId="0" fontId="29" fillId="0" borderId="0" xfId="0" applyFont="1" applyAlignment="1">
      <alignment wrapText="1"/>
    </xf>
    <xf numFmtId="0" fontId="43" fillId="3" borderId="0" xfId="0" applyFont="1" applyFill="1" applyBorder="1"/>
    <xf numFmtId="0" fontId="43" fillId="0" borderId="0" xfId="0" applyFont="1" applyAlignment="1" applyProtection="1">
      <alignment horizontal="center" vertical="center"/>
      <protection hidden="1"/>
    </xf>
    <xf numFmtId="0" fontId="43" fillId="0" borderId="0" xfId="0" applyFont="1"/>
    <xf numFmtId="0" fontId="36" fillId="5" borderId="19" xfId="0" applyFont="1" applyFill="1" applyBorder="1" applyAlignment="1">
      <alignmen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46" xfId="0" applyFont="1" applyBorder="1" applyAlignment="1">
      <alignment horizontal="center"/>
    </xf>
    <xf numFmtId="0" fontId="30" fillId="5" borderId="19" xfId="0" applyFont="1" applyFill="1" applyBorder="1" applyAlignment="1">
      <alignment horizontal="center" vertical="center" textRotation="90" wrapText="1"/>
    </xf>
    <xf numFmtId="0" fontId="30" fillId="6" borderId="19" xfId="0" applyFont="1" applyFill="1" applyBorder="1" applyAlignment="1">
      <alignment horizontal="center" vertical="center" textRotation="90"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31" xfId="0" applyFont="1" applyBorder="1" applyAlignment="1">
      <alignment horizontal="center"/>
    </xf>
    <xf numFmtId="0" fontId="30" fillId="4" borderId="37" xfId="0" applyFont="1" applyFill="1" applyBorder="1" applyAlignment="1">
      <alignment horizontal="center" vertical="center" textRotation="90" wrapText="1"/>
    </xf>
    <xf numFmtId="0" fontId="30" fillId="4" borderId="7" xfId="0" applyFont="1" applyFill="1" applyBorder="1" applyAlignment="1">
      <alignment horizontal="center" vertical="center" textRotation="90" wrapText="1"/>
    </xf>
    <xf numFmtId="0" fontId="30" fillId="4" borderId="15" xfId="0" applyFont="1" applyFill="1" applyBorder="1" applyAlignment="1">
      <alignment horizontal="center" vertical="center" textRotation="90" wrapText="1"/>
    </xf>
    <xf numFmtId="0" fontId="2" fillId="0" borderId="5" xfId="0" applyFont="1" applyBorder="1" applyAlignment="1">
      <alignment horizontal="center"/>
    </xf>
    <xf numFmtId="0" fontId="3" fillId="0" borderId="6" xfId="0" applyFont="1" applyBorder="1" applyAlignment="1">
      <alignment horizontal="center"/>
    </xf>
    <xf numFmtId="0" fontId="3" fillId="0" borderId="46" xfId="0" applyFont="1" applyBorder="1" applyAlignment="1">
      <alignment horizontal="center"/>
    </xf>
    <xf numFmtId="0" fontId="30" fillId="4" borderId="19" xfId="0" applyFont="1" applyFill="1" applyBorder="1" applyAlignment="1">
      <alignment horizontal="center" vertical="center" textRotation="90" wrapText="1"/>
    </xf>
    <xf numFmtId="0" fontId="30" fillId="6" borderId="38" xfId="0" applyFont="1" applyFill="1" applyBorder="1" applyAlignment="1">
      <alignment horizontal="center" vertical="center" textRotation="90" wrapText="1"/>
    </xf>
    <xf numFmtId="0" fontId="2" fillId="0" borderId="6" xfId="0" applyFont="1" applyBorder="1" applyAlignment="1">
      <alignment horizontal="center"/>
    </xf>
    <xf numFmtId="0" fontId="2" fillId="0" borderId="46" xfId="0" applyFont="1" applyBorder="1" applyAlignment="1">
      <alignment horizontal="center"/>
    </xf>
    <xf numFmtId="0" fontId="30" fillId="5" borderId="48" xfId="0" applyFont="1" applyFill="1" applyBorder="1" applyAlignment="1">
      <alignment horizontal="center" vertical="center" textRotation="90" wrapText="1"/>
    </xf>
    <xf numFmtId="0" fontId="30" fillId="6" borderId="48" xfId="0" applyFont="1" applyFill="1" applyBorder="1" applyAlignment="1">
      <alignment horizontal="center" vertical="center" textRotation="90" wrapText="1"/>
    </xf>
    <xf numFmtId="0" fontId="30" fillId="4" borderId="48" xfId="0" applyFont="1" applyFill="1" applyBorder="1" applyAlignment="1">
      <alignment horizontal="center" vertical="center" textRotation="90" wrapText="1"/>
    </xf>
    <xf numFmtId="0" fontId="2" fillId="0" borderId="5" xfId="0" applyFont="1" applyBorder="1" applyAlignment="1">
      <alignment horizontal="center" wrapText="1"/>
    </xf>
    <xf numFmtId="0" fontId="3" fillId="0" borderId="6" xfId="0" applyFont="1" applyBorder="1" applyAlignment="1">
      <alignment horizontal="center" wrapText="1"/>
    </xf>
    <xf numFmtId="0" fontId="3" fillId="0" borderId="46" xfId="0" applyFont="1" applyBorder="1" applyAlignment="1">
      <alignment horizontal="center" wrapText="1"/>
    </xf>
    <xf numFmtId="0" fontId="30" fillId="7" borderId="19" xfId="0" applyFont="1" applyFill="1" applyBorder="1" applyAlignment="1">
      <alignment horizontal="center" vertical="center" textRotation="90" wrapText="1"/>
    </xf>
    <xf numFmtId="0" fontId="7" fillId="0" borderId="44" xfId="0" applyFont="1" applyBorder="1" applyAlignment="1">
      <alignment horizontal="center" vertical="center"/>
    </xf>
    <xf numFmtId="0" fontId="0" fillId="0" borderId="45" xfId="0" applyBorder="1" applyAlignment="1">
      <alignment vertical="center"/>
    </xf>
    <xf numFmtId="0" fontId="0" fillId="0" borderId="0" xfId="0" applyAlignment="1">
      <alignment horizontal="center"/>
    </xf>
    <xf numFmtId="0" fontId="0" fillId="0" borderId="0" xfId="0" applyAlignment="1">
      <alignment horizontal="center" vertical="center" wrapText="1"/>
    </xf>
    <xf numFmtId="0" fontId="16" fillId="10" borderId="0" xfId="0" applyFont="1" applyFill="1" applyAlignment="1">
      <alignment horizontal="center" wrapText="1"/>
    </xf>
    <xf numFmtId="0" fontId="18" fillId="10" borderId="0" xfId="0" applyFont="1" applyFill="1" applyAlignment="1">
      <alignment horizontal="center"/>
    </xf>
    <xf numFmtId="0" fontId="7" fillId="3" borderId="3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41" xfId="0" applyFont="1" applyFill="1" applyBorder="1" applyAlignment="1">
      <alignment horizontal="center"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15" fillId="0" borderId="31" xfId="0" applyFont="1" applyBorder="1" applyAlignment="1">
      <alignment horizontal="center" vertical="center"/>
    </xf>
    <xf numFmtId="0" fontId="15" fillId="0" borderId="0" xfId="0" applyFont="1" applyBorder="1" applyAlignment="1">
      <alignment horizontal="center" vertical="center"/>
    </xf>
    <xf numFmtId="0" fontId="7" fillId="0" borderId="32" xfId="0" applyFont="1" applyBorder="1" applyAlignment="1">
      <alignment horizontal="center" vertical="center"/>
    </xf>
    <xf numFmtId="0" fontId="7" fillId="0" borderId="36" xfId="0" applyFont="1" applyBorder="1" applyAlignment="1">
      <alignment horizontal="center" vertical="center"/>
    </xf>
    <xf numFmtId="0" fontId="0" fillId="0" borderId="30" xfId="0"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cellXfs>
  <cellStyles count="1">
    <cellStyle name="Normal" xfId="0" builtinId="0"/>
  </cellStyles>
  <dxfs count="8">
    <dxf>
      <font>
        <color rgb="FF00B050"/>
      </font>
    </dxf>
    <dxf>
      <font>
        <color rgb="FF00B050"/>
      </font>
    </dxf>
    <dxf>
      <font>
        <color rgb="FFFF0000"/>
      </font>
    </dxf>
    <dxf>
      <font>
        <color rgb="FF00B050"/>
      </font>
    </dxf>
    <dxf>
      <font>
        <color rgb="FF00B050"/>
      </font>
    </dxf>
    <dxf>
      <font>
        <color rgb="FFFF0000"/>
      </font>
    </dxf>
    <dxf>
      <font>
        <color rgb="FF00B050"/>
      </font>
    </dxf>
    <dxf>
      <font>
        <color rgb="FFFF0000"/>
      </font>
    </dxf>
  </dxfs>
  <tableStyles count="0" defaultTableStyle="TableStyleMedium2" defaultPivotStyle="PivotStyleLight16"/>
  <colors>
    <mruColors>
      <color rgb="FF008080"/>
      <color rgb="FF3366FF"/>
      <color rgb="FFFBB5EE"/>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200" b="1" i="0" baseline="0">
                <a:effectLst/>
              </a:rPr>
              <a:t>Niveau atteint pour la thématique</a:t>
            </a:r>
          </a:p>
          <a:p>
            <a:pPr>
              <a:defRPr/>
            </a:pPr>
            <a:r>
              <a:rPr lang="fr-FR" sz="1200" b="1" i="0" baseline="0">
                <a:effectLst/>
              </a:rPr>
              <a:t>"Vunérabilités psychiques"</a:t>
            </a:r>
            <a:endParaRPr lang="fr-FR" sz="1200">
              <a:effectLst/>
            </a:endParaRPr>
          </a:p>
        </c:rich>
      </c:tx>
      <c:layout/>
      <c:overlay val="0"/>
    </c:title>
    <c:autoTitleDeleted val="0"/>
    <c:plotArea>
      <c:layout>
        <c:manualLayout>
          <c:layoutTarget val="inner"/>
          <c:xMode val="edge"/>
          <c:yMode val="edge"/>
          <c:x val="0.22661307961504812"/>
          <c:y val="0.27513123359580055"/>
          <c:w val="0.48734251968503939"/>
          <c:h val="0.66836395450568675"/>
        </c:manualLayout>
      </c:layout>
      <c:radarChart>
        <c:radarStyle val="marker"/>
        <c:varyColors val="0"/>
        <c:ser>
          <c:idx val="0"/>
          <c:order val="0"/>
          <c:marker>
            <c:symbol val="none"/>
          </c:marker>
          <c:cat>
            <c:strRef>
              <c:f>'Vulnérabilités psychiques'!$D$14:$D$16</c:f>
              <c:strCache>
                <c:ptCount val="3"/>
                <c:pt idx="0">
                  <c:v>BASIQUE</c:v>
                </c:pt>
                <c:pt idx="1">
                  <c:v>MEDIUM</c:v>
                </c:pt>
                <c:pt idx="2">
                  <c:v>PREMIUM</c:v>
                </c:pt>
              </c:strCache>
            </c:strRef>
          </c:cat>
          <c:val>
            <c:numRef>
              <c:f>'Vulnérabilités psychiques'!$G$14:$G$16</c:f>
              <c:numCache>
                <c:formatCode>General</c:formatCode>
                <c:ptCount val="3"/>
                <c:pt idx="0">
                  <c:v>0</c:v>
                </c:pt>
                <c:pt idx="1">
                  <c:v>0</c:v>
                </c:pt>
                <c:pt idx="2">
                  <c:v>0</c:v>
                </c:pt>
              </c:numCache>
            </c:numRef>
          </c:val>
        </c:ser>
        <c:dLbls>
          <c:showLegendKey val="0"/>
          <c:showVal val="0"/>
          <c:showCatName val="0"/>
          <c:showSerName val="0"/>
          <c:showPercent val="0"/>
          <c:showBubbleSize val="0"/>
        </c:dLbls>
        <c:axId val="134569344"/>
        <c:axId val="149553920"/>
      </c:radarChart>
      <c:catAx>
        <c:axId val="134569344"/>
        <c:scaling>
          <c:orientation val="minMax"/>
        </c:scaling>
        <c:delete val="0"/>
        <c:axPos val="b"/>
        <c:majorGridlines/>
        <c:majorTickMark val="out"/>
        <c:minorTickMark val="none"/>
        <c:tickLblPos val="nextTo"/>
        <c:crossAx val="149553920"/>
        <c:crosses val="autoZero"/>
        <c:auto val="1"/>
        <c:lblAlgn val="ctr"/>
        <c:lblOffset val="100"/>
        <c:noMultiLvlLbl val="0"/>
      </c:catAx>
      <c:valAx>
        <c:axId val="149553920"/>
        <c:scaling>
          <c:orientation val="minMax"/>
        </c:scaling>
        <c:delete val="1"/>
        <c:axPos val="l"/>
        <c:majorGridlines/>
        <c:numFmt formatCode="General" sourceLinked="1"/>
        <c:majorTickMark val="cross"/>
        <c:minorTickMark val="none"/>
        <c:tickLblPos val="nextTo"/>
        <c:crossAx val="13456934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fr-FR" sz="1200"/>
              <a:t>niveau atteint pour</a:t>
            </a:r>
            <a:r>
              <a:rPr lang="fr-FR" sz="1200" baseline="0"/>
              <a:t> </a:t>
            </a:r>
            <a:r>
              <a:rPr lang="fr-FR" sz="1200"/>
              <a:t>la thématique "Suivi des nouveaux-nés fragiles ou à risque</a:t>
            </a:r>
            <a:r>
              <a:rPr lang="fr-FR" sz="1200" baseline="0"/>
              <a:t> de fragilité"</a:t>
            </a:r>
            <a:endParaRPr lang="fr-FR" sz="1200"/>
          </a:p>
        </c:rich>
      </c:tx>
      <c:layout/>
      <c:overlay val="0"/>
    </c:title>
    <c:autoTitleDeleted val="0"/>
    <c:plotArea>
      <c:layout>
        <c:manualLayout>
          <c:layoutTarget val="inner"/>
          <c:xMode val="edge"/>
          <c:yMode val="edge"/>
          <c:x val="0.36550196850393696"/>
          <c:y val="0.2843904928550598"/>
          <c:w val="0.37623140857392828"/>
          <c:h val="0.62705234762321371"/>
        </c:manualLayout>
      </c:layout>
      <c:radarChart>
        <c:radarStyle val="marker"/>
        <c:varyColors val="0"/>
        <c:ser>
          <c:idx val="0"/>
          <c:order val="0"/>
          <c:marker>
            <c:symbol val="none"/>
          </c:marker>
          <c:cat>
            <c:strRef>
              <c:f>'Suivi des nv nés fragiles'!$D$13:$D$15</c:f>
              <c:strCache>
                <c:ptCount val="3"/>
                <c:pt idx="0">
                  <c:v>BASIQUE</c:v>
                </c:pt>
                <c:pt idx="1">
                  <c:v>MEDIUM</c:v>
                </c:pt>
                <c:pt idx="2">
                  <c:v>PREMIUM</c:v>
                </c:pt>
              </c:strCache>
            </c:strRef>
          </c:cat>
          <c:val>
            <c:numRef>
              <c:f>'Suivi des nv nés fragiles'!$G$13:$G$15</c:f>
              <c:numCache>
                <c:formatCode>General</c:formatCode>
                <c:ptCount val="3"/>
                <c:pt idx="0">
                  <c:v>0</c:v>
                </c:pt>
                <c:pt idx="1">
                  <c:v>0</c:v>
                </c:pt>
                <c:pt idx="2">
                  <c:v>0</c:v>
                </c:pt>
              </c:numCache>
            </c:numRef>
          </c:val>
        </c:ser>
        <c:dLbls>
          <c:showLegendKey val="0"/>
          <c:showVal val="0"/>
          <c:showCatName val="0"/>
          <c:showSerName val="0"/>
          <c:showPercent val="0"/>
          <c:showBubbleSize val="0"/>
        </c:dLbls>
        <c:axId val="167548032"/>
        <c:axId val="167549952"/>
      </c:radarChart>
      <c:catAx>
        <c:axId val="167548032"/>
        <c:scaling>
          <c:orientation val="minMax"/>
        </c:scaling>
        <c:delete val="0"/>
        <c:axPos val="b"/>
        <c:majorGridlines/>
        <c:majorTickMark val="out"/>
        <c:minorTickMark val="none"/>
        <c:tickLblPos val="nextTo"/>
        <c:crossAx val="167549952"/>
        <c:crosses val="autoZero"/>
        <c:auto val="1"/>
        <c:lblAlgn val="ctr"/>
        <c:lblOffset val="100"/>
        <c:noMultiLvlLbl val="0"/>
      </c:catAx>
      <c:valAx>
        <c:axId val="167549952"/>
        <c:scaling>
          <c:orientation val="minMax"/>
        </c:scaling>
        <c:delete val="1"/>
        <c:axPos val="l"/>
        <c:majorGridlines/>
        <c:numFmt formatCode="General" sourceLinked="1"/>
        <c:majorTickMark val="cross"/>
        <c:minorTickMark val="none"/>
        <c:tickLblPos val="nextTo"/>
        <c:crossAx val="167548032"/>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fr-FR" sz="1200"/>
              <a:t>Niveau atteint pour</a:t>
            </a:r>
            <a:r>
              <a:rPr lang="fr-FR" sz="1200" baseline="0"/>
              <a:t> la thématique</a:t>
            </a:r>
          </a:p>
          <a:p>
            <a:pPr>
              <a:defRPr sz="1200"/>
            </a:pPr>
            <a:r>
              <a:rPr lang="fr-FR" sz="1200" baseline="0"/>
              <a:t>"Nutrition de la mère et du bébé"</a:t>
            </a:r>
            <a:endParaRPr lang="fr-FR" sz="1200"/>
          </a:p>
        </c:rich>
      </c:tx>
      <c:overlay val="0"/>
    </c:title>
    <c:autoTitleDeleted val="0"/>
    <c:plotArea>
      <c:layout>
        <c:manualLayout>
          <c:layoutTarget val="inner"/>
          <c:xMode val="edge"/>
          <c:yMode val="edge"/>
          <c:x val="0.31188429571303589"/>
          <c:y val="0.27513123359580055"/>
          <c:w val="0.45598687664041992"/>
          <c:h val="0.66836395450568675"/>
        </c:manualLayout>
      </c:layout>
      <c:radarChart>
        <c:radarStyle val="marker"/>
        <c:varyColors val="0"/>
        <c:ser>
          <c:idx val="0"/>
          <c:order val="0"/>
          <c:marker>
            <c:symbol val="none"/>
          </c:marker>
          <c:cat>
            <c:strRef>
              <c:f>Nutrition!$D$16:$D$18</c:f>
              <c:strCache>
                <c:ptCount val="3"/>
                <c:pt idx="0">
                  <c:v>BASIQUE</c:v>
                </c:pt>
                <c:pt idx="1">
                  <c:v>MEDIUM</c:v>
                </c:pt>
                <c:pt idx="2">
                  <c:v>PREMIUM</c:v>
                </c:pt>
              </c:strCache>
            </c:strRef>
          </c:cat>
          <c:val>
            <c:numRef>
              <c:f>Nutrition!$G$16:$G$18</c:f>
              <c:numCache>
                <c:formatCode>General</c:formatCode>
                <c:ptCount val="3"/>
                <c:pt idx="0">
                  <c:v>0</c:v>
                </c:pt>
                <c:pt idx="1">
                  <c:v>0</c:v>
                </c:pt>
                <c:pt idx="2">
                  <c:v>0</c:v>
                </c:pt>
              </c:numCache>
            </c:numRef>
          </c:val>
        </c:ser>
        <c:dLbls>
          <c:showLegendKey val="0"/>
          <c:showVal val="0"/>
          <c:showCatName val="0"/>
          <c:showSerName val="0"/>
          <c:showPercent val="0"/>
          <c:showBubbleSize val="0"/>
        </c:dLbls>
        <c:axId val="133106688"/>
        <c:axId val="133112576"/>
      </c:radarChart>
      <c:catAx>
        <c:axId val="133106688"/>
        <c:scaling>
          <c:orientation val="minMax"/>
        </c:scaling>
        <c:delete val="0"/>
        <c:axPos val="b"/>
        <c:majorGridlines/>
        <c:majorTickMark val="out"/>
        <c:minorTickMark val="none"/>
        <c:tickLblPos val="nextTo"/>
        <c:crossAx val="133112576"/>
        <c:crosses val="autoZero"/>
        <c:auto val="1"/>
        <c:lblAlgn val="ctr"/>
        <c:lblOffset val="100"/>
        <c:noMultiLvlLbl val="0"/>
      </c:catAx>
      <c:valAx>
        <c:axId val="133112576"/>
        <c:scaling>
          <c:orientation val="minMax"/>
        </c:scaling>
        <c:delete val="1"/>
        <c:axPos val="l"/>
        <c:majorGridlines/>
        <c:numFmt formatCode="General" sourceLinked="1"/>
        <c:majorTickMark val="cross"/>
        <c:minorTickMark val="none"/>
        <c:tickLblPos val="nextTo"/>
        <c:crossAx val="133106688"/>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fr-FR" sz="1200"/>
              <a:t>Niveau atteint pour</a:t>
            </a:r>
            <a:r>
              <a:rPr lang="fr-FR" sz="1200" baseline="0"/>
              <a:t> la thématique</a:t>
            </a:r>
          </a:p>
          <a:p>
            <a:pPr>
              <a:defRPr sz="1200"/>
            </a:pPr>
            <a:r>
              <a:rPr lang="fr-FR" sz="1200" baseline="0"/>
              <a:t>"Conduites à risque et addictions"</a:t>
            </a:r>
            <a:endParaRPr lang="fr-FR" sz="1200"/>
          </a:p>
        </c:rich>
      </c:tx>
      <c:overlay val="0"/>
    </c:title>
    <c:autoTitleDeleted val="0"/>
    <c:plotArea>
      <c:layout>
        <c:manualLayout>
          <c:layoutTarget val="inner"/>
          <c:xMode val="edge"/>
          <c:yMode val="edge"/>
          <c:x val="0.31272419072615926"/>
          <c:y val="0.27872703412073491"/>
          <c:w val="0.38518503937007875"/>
          <c:h val="0.64197506561679785"/>
        </c:manualLayout>
      </c:layout>
      <c:radarChart>
        <c:radarStyle val="marker"/>
        <c:varyColors val="0"/>
        <c:ser>
          <c:idx val="0"/>
          <c:order val="0"/>
          <c:marker>
            <c:symbol val="none"/>
          </c:marker>
          <c:cat>
            <c:strRef>
              <c:f>'Conduites à risques&amp;addictions'!$D$16:$D$18</c:f>
              <c:strCache>
                <c:ptCount val="3"/>
                <c:pt idx="0">
                  <c:v>BASIQUE</c:v>
                </c:pt>
                <c:pt idx="1">
                  <c:v>MEDIUM</c:v>
                </c:pt>
                <c:pt idx="2">
                  <c:v>PREMIUM</c:v>
                </c:pt>
              </c:strCache>
            </c:strRef>
          </c:cat>
          <c:val>
            <c:numRef>
              <c:f>'Conduites à risques&amp;addictions'!$G$16:$G$18</c:f>
              <c:numCache>
                <c:formatCode>General</c:formatCode>
                <c:ptCount val="3"/>
                <c:pt idx="0">
                  <c:v>0</c:v>
                </c:pt>
                <c:pt idx="1">
                  <c:v>0</c:v>
                </c:pt>
                <c:pt idx="2">
                  <c:v>0</c:v>
                </c:pt>
              </c:numCache>
            </c:numRef>
          </c:val>
        </c:ser>
        <c:dLbls>
          <c:showLegendKey val="0"/>
          <c:showVal val="0"/>
          <c:showCatName val="0"/>
          <c:showSerName val="0"/>
          <c:showPercent val="0"/>
          <c:showBubbleSize val="0"/>
        </c:dLbls>
        <c:axId val="133161728"/>
        <c:axId val="133163264"/>
      </c:radarChart>
      <c:catAx>
        <c:axId val="133161728"/>
        <c:scaling>
          <c:orientation val="minMax"/>
        </c:scaling>
        <c:delete val="0"/>
        <c:axPos val="b"/>
        <c:majorGridlines/>
        <c:majorTickMark val="out"/>
        <c:minorTickMark val="none"/>
        <c:tickLblPos val="nextTo"/>
        <c:crossAx val="133163264"/>
        <c:crosses val="autoZero"/>
        <c:auto val="1"/>
        <c:lblAlgn val="ctr"/>
        <c:lblOffset val="100"/>
        <c:noMultiLvlLbl val="0"/>
      </c:catAx>
      <c:valAx>
        <c:axId val="133163264"/>
        <c:scaling>
          <c:orientation val="minMax"/>
        </c:scaling>
        <c:delete val="1"/>
        <c:axPos val="l"/>
        <c:majorGridlines/>
        <c:numFmt formatCode="General" sourceLinked="1"/>
        <c:majorTickMark val="cross"/>
        <c:minorTickMark val="none"/>
        <c:tickLblPos val="nextTo"/>
        <c:crossAx val="133161728"/>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fr-FR" sz="1100"/>
              <a:t>Niveau atteint pour la thématique "vulnérabilités</a:t>
            </a:r>
            <a:r>
              <a:rPr lang="fr-FR" sz="1100" baseline="0"/>
              <a:t> sociales"</a:t>
            </a:r>
            <a:endParaRPr lang="fr-FR" sz="1100"/>
          </a:p>
        </c:rich>
      </c:tx>
      <c:layout>
        <c:manualLayout>
          <c:xMode val="edge"/>
          <c:yMode val="edge"/>
          <c:x val="0.13981933508311462"/>
          <c:y val="3.7037037037037035E-2"/>
        </c:manualLayout>
      </c:layout>
      <c:overlay val="0"/>
    </c:title>
    <c:autoTitleDeleted val="0"/>
    <c:plotArea>
      <c:layout>
        <c:manualLayout>
          <c:layoutTarget val="inner"/>
          <c:xMode val="edge"/>
          <c:yMode val="edge"/>
          <c:x val="0.29346041119860017"/>
          <c:y val="0.20165901137357831"/>
          <c:w val="0.42031474190726159"/>
          <c:h val="0.70052456984543598"/>
        </c:manualLayout>
      </c:layout>
      <c:radarChart>
        <c:radarStyle val="marker"/>
        <c:varyColors val="0"/>
        <c:ser>
          <c:idx val="0"/>
          <c:order val="0"/>
          <c:marker>
            <c:symbol val="none"/>
          </c:marker>
          <c:cat>
            <c:strRef>
              <c:f>'Vulnérabilités sociales'!$D$15:$D$17</c:f>
              <c:strCache>
                <c:ptCount val="3"/>
                <c:pt idx="0">
                  <c:v>BASIQUE</c:v>
                </c:pt>
                <c:pt idx="1">
                  <c:v>MEDIUM</c:v>
                </c:pt>
                <c:pt idx="2">
                  <c:v>PREMIUM</c:v>
                </c:pt>
              </c:strCache>
            </c:strRef>
          </c:cat>
          <c:val>
            <c:numRef>
              <c:f>'Vulnérabilités sociales'!$G$15:$G$17</c:f>
              <c:numCache>
                <c:formatCode>General</c:formatCode>
                <c:ptCount val="3"/>
                <c:pt idx="0">
                  <c:v>0</c:v>
                </c:pt>
                <c:pt idx="1">
                  <c:v>0</c:v>
                </c:pt>
                <c:pt idx="2">
                  <c:v>0</c:v>
                </c:pt>
              </c:numCache>
            </c:numRef>
          </c:val>
        </c:ser>
        <c:dLbls>
          <c:showLegendKey val="0"/>
          <c:showVal val="0"/>
          <c:showCatName val="0"/>
          <c:showSerName val="0"/>
          <c:showPercent val="0"/>
          <c:showBubbleSize val="0"/>
        </c:dLbls>
        <c:axId val="133241088"/>
        <c:axId val="133242880"/>
      </c:radarChart>
      <c:catAx>
        <c:axId val="133241088"/>
        <c:scaling>
          <c:orientation val="minMax"/>
        </c:scaling>
        <c:delete val="0"/>
        <c:axPos val="b"/>
        <c:majorGridlines/>
        <c:majorTickMark val="out"/>
        <c:minorTickMark val="none"/>
        <c:tickLblPos val="nextTo"/>
        <c:crossAx val="133242880"/>
        <c:crosses val="autoZero"/>
        <c:auto val="1"/>
        <c:lblAlgn val="ctr"/>
        <c:lblOffset val="100"/>
        <c:noMultiLvlLbl val="0"/>
      </c:catAx>
      <c:valAx>
        <c:axId val="133242880"/>
        <c:scaling>
          <c:orientation val="minMax"/>
        </c:scaling>
        <c:delete val="1"/>
        <c:axPos val="l"/>
        <c:majorGridlines/>
        <c:numFmt formatCode="General" sourceLinked="1"/>
        <c:majorTickMark val="cross"/>
        <c:minorTickMark val="none"/>
        <c:tickLblPos val="nextTo"/>
        <c:crossAx val="133241088"/>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fr-FR" sz="1100"/>
              <a:t>Niveau atteint pour la thématique</a:t>
            </a:r>
          </a:p>
          <a:p>
            <a:pPr>
              <a:defRPr sz="1100"/>
            </a:pPr>
            <a:r>
              <a:rPr lang="fr-FR" sz="1100" baseline="0"/>
              <a:t>"Santé environnement"</a:t>
            </a:r>
            <a:endParaRPr lang="fr-FR" sz="1100"/>
          </a:p>
        </c:rich>
      </c:tx>
      <c:overlay val="0"/>
    </c:title>
    <c:autoTitleDeleted val="0"/>
    <c:plotArea>
      <c:layout>
        <c:manualLayout>
          <c:layoutTarget val="inner"/>
          <c:xMode val="edge"/>
          <c:yMode val="edge"/>
          <c:x val="0.30100196850393701"/>
          <c:y val="0.24068678915135608"/>
          <c:w val="0.39412029746281713"/>
          <c:h val="0.65686716243802856"/>
        </c:manualLayout>
      </c:layout>
      <c:radarChart>
        <c:radarStyle val="marker"/>
        <c:varyColors val="0"/>
        <c:ser>
          <c:idx val="0"/>
          <c:order val="0"/>
          <c:marker>
            <c:symbol val="none"/>
          </c:marker>
          <c:cat>
            <c:strRef>
              <c:f>'Santé et environnement'!$D$16:$D$18</c:f>
              <c:strCache>
                <c:ptCount val="3"/>
                <c:pt idx="0">
                  <c:v>BASIQUE</c:v>
                </c:pt>
                <c:pt idx="1">
                  <c:v>MEDIUM</c:v>
                </c:pt>
                <c:pt idx="2">
                  <c:v>PREMIUM</c:v>
                </c:pt>
              </c:strCache>
            </c:strRef>
          </c:cat>
          <c:val>
            <c:numRef>
              <c:f>'Santé et environnement'!$G$16:$G$18</c:f>
              <c:numCache>
                <c:formatCode>General</c:formatCode>
                <c:ptCount val="3"/>
                <c:pt idx="0">
                  <c:v>0</c:v>
                </c:pt>
                <c:pt idx="1">
                  <c:v>0</c:v>
                </c:pt>
                <c:pt idx="2">
                  <c:v>0</c:v>
                </c:pt>
              </c:numCache>
            </c:numRef>
          </c:val>
        </c:ser>
        <c:dLbls>
          <c:showLegendKey val="0"/>
          <c:showVal val="0"/>
          <c:showCatName val="0"/>
          <c:showSerName val="0"/>
          <c:showPercent val="0"/>
          <c:showBubbleSize val="0"/>
        </c:dLbls>
        <c:axId val="133300224"/>
        <c:axId val="133301760"/>
      </c:radarChart>
      <c:catAx>
        <c:axId val="133300224"/>
        <c:scaling>
          <c:orientation val="minMax"/>
        </c:scaling>
        <c:delete val="0"/>
        <c:axPos val="b"/>
        <c:majorGridlines/>
        <c:majorTickMark val="out"/>
        <c:minorTickMark val="none"/>
        <c:tickLblPos val="nextTo"/>
        <c:crossAx val="133301760"/>
        <c:crosses val="autoZero"/>
        <c:auto val="1"/>
        <c:lblAlgn val="ctr"/>
        <c:lblOffset val="100"/>
        <c:noMultiLvlLbl val="0"/>
      </c:catAx>
      <c:valAx>
        <c:axId val="133301760"/>
        <c:scaling>
          <c:orientation val="minMax"/>
        </c:scaling>
        <c:delete val="1"/>
        <c:axPos val="l"/>
        <c:majorGridlines/>
        <c:numFmt formatCode="General" sourceLinked="1"/>
        <c:majorTickMark val="cross"/>
        <c:minorTickMark val="none"/>
        <c:tickLblPos val="nextTo"/>
        <c:crossAx val="133300224"/>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fr-FR" sz="1100"/>
              <a:t>Niveau atteint pour la thématique</a:t>
            </a:r>
          </a:p>
          <a:p>
            <a:pPr>
              <a:defRPr sz="1100"/>
            </a:pPr>
            <a:r>
              <a:rPr lang="fr-FR" sz="1100"/>
              <a:t>"Situations</a:t>
            </a:r>
            <a:r>
              <a:rPr lang="fr-FR" sz="1100" baseline="0"/>
              <a:t> de h</a:t>
            </a:r>
            <a:r>
              <a:rPr lang="fr-FR" sz="1100"/>
              <a:t>andicap"</a:t>
            </a:r>
          </a:p>
        </c:rich>
      </c:tx>
      <c:overlay val="0"/>
    </c:title>
    <c:autoTitleDeleted val="0"/>
    <c:plotArea>
      <c:layout>
        <c:manualLayout>
          <c:layoutTarget val="inner"/>
          <c:xMode val="edge"/>
          <c:yMode val="edge"/>
          <c:x val="0.31489085739282591"/>
          <c:y val="0.27309419655876349"/>
          <c:w val="0.39134251968503936"/>
          <c:h val="0.65223753280839891"/>
        </c:manualLayout>
      </c:layout>
      <c:radarChart>
        <c:radarStyle val="marker"/>
        <c:varyColors val="0"/>
        <c:ser>
          <c:idx val="0"/>
          <c:order val="0"/>
          <c:marker>
            <c:symbol val="none"/>
          </c:marker>
          <c:cat>
            <c:strRef>
              <c:f>'Situations de handicap'!$D$15:$D$17</c:f>
              <c:strCache>
                <c:ptCount val="3"/>
                <c:pt idx="0">
                  <c:v>BASIQUE</c:v>
                </c:pt>
                <c:pt idx="1">
                  <c:v>MEDIUM</c:v>
                </c:pt>
                <c:pt idx="2">
                  <c:v>PREMIUM</c:v>
                </c:pt>
              </c:strCache>
            </c:strRef>
          </c:cat>
          <c:val>
            <c:numRef>
              <c:f>'Situations de handicap'!$G$15:$G$17</c:f>
              <c:numCache>
                <c:formatCode>General</c:formatCode>
                <c:ptCount val="3"/>
                <c:pt idx="0">
                  <c:v>0</c:v>
                </c:pt>
                <c:pt idx="1">
                  <c:v>0</c:v>
                </c:pt>
                <c:pt idx="2">
                  <c:v>0</c:v>
                </c:pt>
              </c:numCache>
            </c:numRef>
          </c:val>
        </c:ser>
        <c:dLbls>
          <c:showLegendKey val="0"/>
          <c:showVal val="0"/>
          <c:showCatName val="0"/>
          <c:showSerName val="0"/>
          <c:showPercent val="0"/>
          <c:showBubbleSize val="0"/>
        </c:dLbls>
        <c:axId val="133322240"/>
        <c:axId val="133323776"/>
      </c:radarChart>
      <c:catAx>
        <c:axId val="133322240"/>
        <c:scaling>
          <c:orientation val="minMax"/>
        </c:scaling>
        <c:delete val="0"/>
        <c:axPos val="b"/>
        <c:majorGridlines/>
        <c:majorTickMark val="out"/>
        <c:minorTickMark val="none"/>
        <c:tickLblPos val="nextTo"/>
        <c:crossAx val="133323776"/>
        <c:crosses val="autoZero"/>
        <c:auto val="1"/>
        <c:lblAlgn val="ctr"/>
        <c:lblOffset val="100"/>
        <c:noMultiLvlLbl val="0"/>
      </c:catAx>
      <c:valAx>
        <c:axId val="133323776"/>
        <c:scaling>
          <c:orientation val="minMax"/>
        </c:scaling>
        <c:delete val="1"/>
        <c:axPos val="l"/>
        <c:majorGridlines/>
        <c:numFmt formatCode="General" sourceLinked="1"/>
        <c:majorTickMark val="cross"/>
        <c:minorTickMark val="none"/>
        <c:tickLblPos val="nextTo"/>
        <c:crossAx val="133322240"/>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fr-FR" sz="1100"/>
              <a:t>Niveaux</a:t>
            </a:r>
            <a:r>
              <a:rPr lang="fr-FR" sz="1100" baseline="0"/>
              <a:t> atteints sur l'ensemble des thématiques</a:t>
            </a:r>
            <a:endParaRPr lang="fr-FR" sz="1100"/>
          </a:p>
        </c:rich>
      </c:tx>
      <c:layout/>
      <c:overlay val="0"/>
    </c:title>
    <c:autoTitleDeleted val="0"/>
    <c:plotArea>
      <c:layout>
        <c:manualLayout>
          <c:layoutTarget val="inner"/>
          <c:xMode val="edge"/>
          <c:yMode val="edge"/>
          <c:x val="0.29623818897637794"/>
          <c:y val="0.2155479002624672"/>
          <c:w val="0.42031474190726159"/>
          <c:h val="0.70052456984543598"/>
        </c:manualLayout>
      </c:layout>
      <c:radarChart>
        <c:radarStyle val="marker"/>
        <c:varyColors val="0"/>
        <c:ser>
          <c:idx val="1"/>
          <c:order val="0"/>
          <c:marker>
            <c:symbol val="none"/>
          </c:marker>
          <c:cat>
            <c:strRef>
              <c:f>Labellisation!$B$1:$D$1</c:f>
              <c:strCache>
                <c:ptCount val="3"/>
                <c:pt idx="0">
                  <c:v>Basique</c:v>
                </c:pt>
                <c:pt idx="1">
                  <c:v>Médium</c:v>
                </c:pt>
                <c:pt idx="2">
                  <c:v>Premium</c:v>
                </c:pt>
              </c:strCache>
            </c:strRef>
          </c:cat>
          <c:val>
            <c:numRef>
              <c:f>Labellisation!$B$11:$D$11</c:f>
              <c:numCache>
                <c:formatCode>General</c:formatCode>
                <c:ptCount val="3"/>
                <c:pt idx="0">
                  <c:v>0</c:v>
                </c:pt>
                <c:pt idx="1">
                  <c:v>0</c:v>
                </c:pt>
                <c:pt idx="2">
                  <c:v>0</c:v>
                </c:pt>
              </c:numCache>
            </c:numRef>
          </c:val>
        </c:ser>
        <c:dLbls>
          <c:showLegendKey val="0"/>
          <c:showVal val="0"/>
          <c:showCatName val="0"/>
          <c:showSerName val="0"/>
          <c:showPercent val="0"/>
          <c:showBubbleSize val="0"/>
        </c:dLbls>
        <c:axId val="133485312"/>
        <c:axId val="133486848"/>
      </c:radarChart>
      <c:catAx>
        <c:axId val="133485312"/>
        <c:scaling>
          <c:orientation val="minMax"/>
        </c:scaling>
        <c:delete val="0"/>
        <c:axPos val="b"/>
        <c:majorGridlines/>
        <c:majorTickMark val="out"/>
        <c:minorTickMark val="none"/>
        <c:tickLblPos val="nextTo"/>
        <c:crossAx val="133486848"/>
        <c:crosses val="autoZero"/>
        <c:auto val="1"/>
        <c:lblAlgn val="ctr"/>
        <c:lblOffset val="100"/>
        <c:noMultiLvlLbl val="0"/>
      </c:catAx>
      <c:valAx>
        <c:axId val="133486848"/>
        <c:scaling>
          <c:orientation val="minMax"/>
        </c:scaling>
        <c:delete val="1"/>
        <c:axPos val="l"/>
        <c:majorGridlines/>
        <c:numFmt formatCode="General" sourceLinked="1"/>
        <c:majorTickMark val="cross"/>
        <c:minorTickMark val="none"/>
        <c:tickLblPos val="nextTo"/>
        <c:crossAx val="13348531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8048625</xdr:colOff>
      <xdr:row>1</xdr:row>
      <xdr:rowOff>1038225</xdr:rowOff>
    </xdr:from>
    <xdr:to>
      <xdr:col>0</xdr:col>
      <xdr:colOff>9948972</xdr:colOff>
      <xdr:row>1</xdr:row>
      <xdr:rowOff>2933700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48625" y="1323975"/>
          <a:ext cx="1900347" cy="1895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704020</xdr:colOff>
      <xdr:row>12</xdr:row>
      <xdr:rowOff>57148</xdr:rowOff>
    </xdr:from>
    <xdr:to>
      <xdr:col>7</xdr:col>
      <xdr:colOff>281607</xdr:colOff>
      <xdr:row>28</xdr:row>
      <xdr:rowOff>149914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1639958</xdr:colOff>
      <xdr:row>11</xdr:row>
      <xdr:rowOff>98562</xdr:rowOff>
    </xdr:from>
    <xdr:to>
      <xdr:col>7</xdr:col>
      <xdr:colOff>24849</xdr:colOff>
      <xdr:row>28</xdr:row>
      <xdr:rowOff>25675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1267240</xdr:colOff>
      <xdr:row>14</xdr:row>
      <xdr:rowOff>98563</xdr:rowOff>
    </xdr:from>
    <xdr:to>
      <xdr:col>7</xdr:col>
      <xdr:colOff>115957</xdr:colOff>
      <xdr:row>31</xdr:row>
      <xdr:rowOff>25676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298173</xdr:colOff>
      <xdr:row>14</xdr:row>
      <xdr:rowOff>90279</xdr:rowOff>
    </xdr:from>
    <xdr:to>
      <xdr:col>7</xdr:col>
      <xdr:colOff>182217</xdr:colOff>
      <xdr:row>31</xdr:row>
      <xdr:rowOff>17393</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1200977</xdr:colOff>
      <xdr:row>13</xdr:row>
      <xdr:rowOff>90280</xdr:rowOff>
    </xdr:from>
    <xdr:to>
      <xdr:col>7</xdr:col>
      <xdr:colOff>563217</xdr:colOff>
      <xdr:row>29</xdr:row>
      <xdr:rowOff>9111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1333500</xdr:colOff>
      <xdr:row>14</xdr:row>
      <xdr:rowOff>90280</xdr:rowOff>
    </xdr:from>
    <xdr:to>
      <xdr:col>7</xdr:col>
      <xdr:colOff>82826</xdr:colOff>
      <xdr:row>31</xdr:row>
      <xdr:rowOff>17393</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1531937</xdr:colOff>
      <xdr:row>13</xdr:row>
      <xdr:rowOff>69054</xdr:rowOff>
    </xdr:from>
    <xdr:to>
      <xdr:col>7</xdr:col>
      <xdr:colOff>63500</xdr:colOff>
      <xdr:row>31</xdr:row>
      <xdr:rowOff>87311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7939</xdr:colOff>
      <xdr:row>14</xdr:row>
      <xdr:rowOff>127000</xdr:rowOff>
    </xdr:from>
    <xdr:to>
      <xdr:col>0</xdr:col>
      <xdr:colOff>3071813</xdr:colOff>
      <xdr:row>18</xdr:row>
      <xdr:rowOff>1304131</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3"/>
  <sheetViews>
    <sheetView showGridLines="0" zoomScale="110" zoomScaleNormal="110" workbookViewId="0">
      <selection activeCell="A2" sqref="A2"/>
    </sheetView>
  </sheetViews>
  <sheetFormatPr baseColWidth="10" defaultColWidth="11.42578125" defaultRowHeight="15"/>
  <cols>
    <col min="1" max="1" width="154" customWidth="1"/>
  </cols>
  <sheetData>
    <row r="1" spans="1:1" ht="22.5" customHeight="1">
      <c r="A1" s="1" t="s">
        <v>260</v>
      </c>
    </row>
    <row r="2" spans="1:1" ht="255" customHeight="1">
      <c r="A2" s="15" t="s">
        <v>232</v>
      </c>
    </row>
    <row r="3" spans="1:1" ht="234" customHeight="1" thickBot="1">
      <c r="A3" s="16" t="s">
        <v>119</v>
      </c>
    </row>
  </sheetData>
  <sheetProtection password="CF35" sheet="1" objects="1" scenarios="1"/>
  <pageMargins left="0.7" right="0.7" top="0.75" bottom="0.75" header="0.3" footer="0.3"/>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0"/>
  <sheetViews>
    <sheetView showGridLines="0" zoomScale="120" zoomScaleNormal="120" workbookViewId="0">
      <selection activeCell="D6" sqref="D6"/>
    </sheetView>
  </sheetViews>
  <sheetFormatPr baseColWidth="10" defaultColWidth="11.42578125" defaultRowHeight="15"/>
  <cols>
    <col min="1" max="1" width="47.7109375" customWidth="1"/>
    <col min="2" max="2" width="20.28515625" customWidth="1"/>
    <col min="3" max="3" width="21.42578125" customWidth="1"/>
    <col min="4" max="4" width="20.140625" customWidth="1"/>
    <col min="6" max="6" width="24.42578125" customWidth="1"/>
    <col min="7" max="7" width="26.7109375" customWidth="1"/>
    <col min="8" max="8" width="19.28515625" customWidth="1"/>
  </cols>
  <sheetData>
    <row r="1" spans="1:8" ht="15.6" customHeight="1">
      <c r="A1" s="168" t="s">
        <v>103</v>
      </c>
      <c r="B1" s="174" t="s">
        <v>104</v>
      </c>
      <c r="C1" s="174" t="s">
        <v>105</v>
      </c>
      <c r="D1" s="176" t="s">
        <v>106</v>
      </c>
    </row>
    <row r="2" spans="1:8" ht="14.45" customHeight="1">
      <c r="A2" s="169"/>
      <c r="B2" s="175"/>
      <c r="C2" s="175"/>
      <c r="D2" s="177"/>
    </row>
    <row r="3" spans="1:8" ht="14.45" customHeight="1">
      <c r="A3" s="121" t="s">
        <v>109</v>
      </c>
      <c r="B3" s="2" t="str">
        <f>IFERROR(IF(SUM(IF('Vulnérabilités psychiques'!F4="OUI",1,0)+IF('Vulnérabilités psychiques'!F5="OUI",1,0)+IF('Vulnérabilités psychiques'!F6="OUI",1,0))=3,"Atteint","Non atteint"),"Merci de saisir tous les champs")</f>
        <v>Non atteint</v>
      </c>
      <c r="C3" s="2" t="str">
        <f>IFERROR(IF(B3="Non Atteint","Non Atteint",IF(SUM(IF('Vulnérabilités psychiques'!F7="OUI",1,0)+IF('Vulnérabilités psychiques'!F8="OUI",1,0))=2,"Atteint","Non atteint")),"Merci de saisir tous les champs")</f>
        <v>Non Atteint</v>
      </c>
      <c r="D3" s="2" t="str">
        <f>IFERROR(IF(C3="Non Atteint","Non Atteint",IF(SUM(IF('Vulnérabilités psychiques'!F9="OUI",1,0)+IF('Vulnérabilités psychiques'!F10="OUI",1,0)+IF('Vulnérabilités psychiques'!F11="OUI",1,0))=3,"Atteint","Non atteint")),"Merci de saisir tous les champs")</f>
        <v>Non Atteint</v>
      </c>
      <c r="F3" s="170"/>
      <c r="G3" s="170"/>
      <c r="H3" s="170"/>
    </row>
    <row r="4" spans="1:8">
      <c r="A4" s="123" t="s">
        <v>117</v>
      </c>
      <c r="B4" s="2" t="str">
        <f>IFERROR(IF(SUM(IF('Suivi des nv nés fragiles'!F4="OUI",1,0)+IF('Suivi des nv nés fragiles'!F5="OUI",1,0)+IF('Suivi des nv nés fragiles'!F6="OUI",1,0)+IF('Suivi des nv nés fragiles'!F7="OUI",1,0))=4,"Atteint","Non atteint"),"Merci de saisir tous les champs")</f>
        <v>Non atteint</v>
      </c>
      <c r="C4" s="2" t="str">
        <f>IFERROR(IF(B4="Non Atteint","Non Atteint",IF(SUM(IF('Suivi des nv nés fragiles'!F8="OUI",1,0))=1,"Atteint","Non atteint")),"Merci de saisir tous les champs")</f>
        <v>Non Atteint</v>
      </c>
      <c r="D4" s="122" t="str">
        <f>IFERROR(IF(C4="Non Atteint","Non Atteint",IF(SUM(IF('Suivi des nv nés fragiles'!F9="OUI",1,0)+IF('Suivi des nv nés fragiles'!F10="OUI",1,0)+IF('Suivi des nv nés fragiles'!F11="OUI",1,0))=3,"Atteint","Non atteint")),"Merci de saisir tous les champs")</f>
        <v>Non Atteint</v>
      </c>
      <c r="F4" s="170"/>
      <c r="G4" s="170"/>
      <c r="H4" s="170"/>
    </row>
    <row r="5" spans="1:8">
      <c r="A5" s="124" t="s">
        <v>115</v>
      </c>
      <c r="B5" s="2" t="str">
        <f>IFERROR(IF(SUM(IF(Nutrition!F4="OUI",1,0)+IF(Nutrition!F5="OUI",1,0)+IF(Nutrition!F6="OUI",1,0)+IF(Nutrition!F7="OUI",1,0))=4,"Atteint","Non atteint"),"Merci de saisir tous les champs")</f>
        <v>Non atteint</v>
      </c>
      <c r="C5" s="2" t="str">
        <f>IFERROR(IF(B5="Non Atteint","Non Atteint",IF(SUM(IF(Nutrition!F8="OUI",1,0)+IF(Nutrition!F9="OUI",1,0)+IF(Nutrition!F10="OUI",1,0)+IF(Nutrition!F11="OUI",1,0))=4,"Atteint","Non atteint")),"Merci de saisir tous les champs")</f>
        <v>Non Atteint</v>
      </c>
      <c r="D5" s="122" t="str">
        <f>IFERROR(IF(C5="Non Atteint","Non Atteint",IF(SUM(IF(Nutrition!F12="OUI",1,0)+IF(Nutrition!F13="OUI",1,0)+IF(Nutrition!F14="OUI",1,0))=3,"Atteint","Non atteint")),"Merci de saisir tous les champs")</f>
        <v>Non Atteint</v>
      </c>
      <c r="F5" s="170"/>
      <c r="G5" s="170"/>
      <c r="H5" s="170"/>
    </row>
    <row r="6" spans="1:8">
      <c r="A6" s="125" t="s">
        <v>107</v>
      </c>
      <c r="B6" s="2" t="str">
        <f>IFERROR(IF(SUM(IF('Conduites à risques&amp;addictions'!F4="OUI",1,0)+IF('Conduites à risques&amp;addictions'!F5="OUI",1,0)+IF('Conduites à risques&amp;addictions'!F6="OUI",1,0)+IF('Conduites à risques&amp;addictions'!F7="OUI",1,0))=4,"Atteint","Non atteint"),"Merci de saisir tous les champs")</f>
        <v>Non atteint</v>
      </c>
      <c r="C6" s="2" t="str">
        <f>IFERROR(IF(B6="Non Atteint","Non Atteint",IF(SUM(IF('Conduites à risques&amp;addictions'!F8="OUI",1,0)+IF('Conduites à risques&amp;addictions'!F9="OUI",1,0)+IF('Conduites à risques&amp;addictions'!F10="OUI",1,0))=3,"Atteint","Non atteint")),"Merci de saisir tous les champs")</f>
        <v>Non Atteint</v>
      </c>
      <c r="D6" s="122" t="str">
        <f>IFERROR(IF(C6="Non Atteint","Non Atteint",IF(SUM(IF('Conduites à risques&amp;addictions'!F11="OUI",1,0)+IF('Conduites à risques&amp;addictions'!F12="OUI",1,0)+IF('Conduites à risques&amp;addictions'!F13="OUI",1,0)+IF('Conduites à risques&amp;addictions'!F14="OUI",1,0))=4,"Atteint","Non atteint")),"Merci de saisir tous les champs")</f>
        <v>Non Atteint</v>
      </c>
    </row>
    <row r="7" spans="1:8">
      <c r="A7" s="126" t="s">
        <v>110</v>
      </c>
      <c r="B7" s="2" t="str">
        <f>IFERROR(IF(SUM(IF('Vulnérabilités sociales'!F4="OUI",1,0)+IF('Vulnérabilités sociales'!F5="OUI",1,0)+IF('Vulnérabilités sociales'!F6="OUI",1,0)+IF('Vulnérabilités sociales'!F7="OUI",1,0)+IF('Vulnérabilités sociales'!F8="OUI",1,0))=5,"Atteint","Non atteint"),"Merci de saisir tous les champs")</f>
        <v>Non atteint</v>
      </c>
      <c r="C7" s="2" t="str">
        <f>IFERROR(IF(B7="Non Atteint","Non Atteint",IF(SUM(IF('Vulnérabilités sociales'!F9="OUI",1,0)+IF('Vulnérabilités sociales'!F10="OUI",1,0)+IF('Vulnérabilités sociales'!F11="OUI",1,0))=3,"Atteint","Non atteint")),"Merci de saisir tous les champs")</f>
        <v>Non Atteint</v>
      </c>
      <c r="D7" s="122" t="str">
        <f>IFERROR(IF(C7="Non Atteint","Non Atteint",IF(SUM(IF('Vulnérabilités sociales'!F12="OUI",1,0)+IF('Vulnérabilités sociales'!F13="OUI",1,0))=2,"Atteint","Non atteint")),"Merci de saisir tous les champs")</f>
        <v>Non Atteint</v>
      </c>
    </row>
    <row r="8" spans="1:8">
      <c r="A8" s="127" t="s">
        <v>108</v>
      </c>
      <c r="B8" s="2" t="str">
        <f>IFERROR(IF(SUM(IF('Santé et environnement'!F4="OUI",1,0)+IF('Santé et environnement'!F5="OUI",1,0))=2,"Atteint","Non atteint"),"Merci de saisir tous les champs")</f>
        <v>Non atteint</v>
      </c>
      <c r="C8" s="2" t="str">
        <f>IFERROR(IF(B8="Non Atteint","Non Atteint",IF(SUM(IF('Santé et environnement'!F6="OUI",1,0)+IF('Santé et environnement'!F7="OUI",1,0)+IF('Santé et environnement'!F8="OUI",1,0))=3,"Atteint","Non atteint")),"Merci de saisir tous les champs")</f>
        <v>Non Atteint</v>
      </c>
      <c r="D8" s="122" t="str">
        <f>IFERROR(IF(C8="Non Atteint","Non Atteint",IF(SUM(IF('Santé et environnement'!F9="OUI",1,0)+IF('Santé et environnement'!F10="OUI",1,0)+IF('Santé et environnement'!F11="OUI",1,0)+IF('Santé et environnement'!F12="OUI",1,0)+IF('Santé et environnement'!F13="OUI",1,0)+IF('Santé et environnement'!F14="OUI",1,0))=6,"Atteint","Non atteint")),"Merci de saisir tous les champs")</f>
        <v>Non Atteint</v>
      </c>
    </row>
    <row r="9" spans="1:8" ht="15.75" thickBot="1">
      <c r="A9" s="128" t="s">
        <v>111</v>
      </c>
      <c r="B9" s="129" t="str">
        <f>IFERROR(IF(SUM(IF('Situations de handicap'!F4="OUI",1,0)+IF('Situations de handicap'!F5="OUI",1,0)+IF('Situations de handicap'!F6="OUI",1,0)+IF('Situations de handicap'!F7="OUI",1,0)+IF('Situations de handicap'!F8="OUI",1,0))=5,"Atteint","Non atteint"),"Merci de saisir tous les champs")</f>
        <v>Non atteint</v>
      </c>
      <c r="C9" s="129" t="str">
        <f>IFERROR(IF(B9="Non Atteint","Non Atteint",IF(SUM(IF('Situations de handicap'!F9="OUI",1,0)+IF('Situations de handicap'!F10="OUI",1,0)+IF('Situations de handicap'!F11="OUI",1,0))=3,"Atteint","Non atteint")),"Merci de saisir tous les champs")</f>
        <v>Non Atteint</v>
      </c>
      <c r="D9" s="130" t="str">
        <f>IFERROR(IF(C9="Non Atteint","Non Atteint",IF(SUM(IF('Situations de handicap'!F12="OUI",1,0)+IF('Situations de handicap'!F13="OUI",1,0))=2,"Atteint","Non atteint")),"Merci de saisir tous les champs")</f>
        <v>Non Atteint</v>
      </c>
    </row>
    <row r="10" spans="1:8" hidden="1">
      <c r="A10" s="4" t="s">
        <v>112</v>
      </c>
      <c r="B10" s="3">
        <f>SUM(IF(B3="Atteint",1,0)+IF(B4="Atteint",1,0)+IF(B5="Atteint",1,0)+IF(B6="Atteint",1,0)+IF(B7="Atteint",1,0)+IF(B8="Atteint",1,0)+IF(B9="Atteint",1,0))</f>
        <v>0</v>
      </c>
      <c r="C10" s="3">
        <f>SUM(IF(C3="Atteint",1,0)+IF(C4="Atteint",1,0)+IF(C5="Atteint",1,0)+IF(C6="Atteint",1,0)+IF(C7="Atteint",1,0)+IF(C8="Atteint",1,0)+IF(C9="Atteint",1,0))</f>
        <v>0</v>
      </c>
      <c r="D10" s="3">
        <f>SUM(IF(D3="Atteint",1,0)+IF(D4="Atteint",1,0)+IF(D5="Atteint",1,0)+IF(D6="Atteint",1,0)+IF(D7="Atteint",1,0)+IF(D8="Atteint",1,0)+IF(D9="Atteint",1,0))</f>
        <v>0</v>
      </c>
    </row>
    <row r="11" spans="1:8" s="141" customFormat="1" ht="15.75" thickBot="1">
      <c r="A11" s="139"/>
      <c r="B11" s="140">
        <f>COUNTIF(B3:B9,"Atteint")</f>
        <v>0</v>
      </c>
      <c r="C11" s="140">
        <f t="shared" ref="C11:D11" si="0">COUNTIF(C3:C9,"Atteint")</f>
        <v>0</v>
      </c>
      <c r="D11" s="140">
        <f t="shared" si="0"/>
        <v>0</v>
      </c>
    </row>
    <row r="12" spans="1:8" ht="46.5" customHeight="1">
      <c r="A12" s="6"/>
      <c r="B12" s="184" t="s">
        <v>116</v>
      </c>
      <c r="C12" s="185"/>
      <c r="D12" s="186"/>
      <c r="H12" s="13"/>
    </row>
    <row r="13" spans="1:8" ht="20.45" hidden="1" customHeight="1">
      <c r="B13" s="178" t="str">
        <f>IF(AND(C13=""),IF(B10&gt;=5,"Labellisé 1 petit pas","Non Labellisé"),"")</f>
        <v>Non Labellisé</v>
      </c>
      <c r="C13" s="180" t="str">
        <f>IF(D13="",IF(AND(C10&gt;4,B10&gt;=2),"Labellisé",IF(AND(B10&gt;=4,C10=4),"Labellisé 2 petits pas","")),"")</f>
        <v/>
      </c>
      <c r="D13" s="182" t="str">
        <f>IF(AND(D10&gt;4,C10&gt;=2),"Labellisé",IF(AND(D10=4,C10&gt;=3),"Labellisé 3 petits pas",""))</f>
        <v/>
      </c>
      <c r="H13" s="5"/>
    </row>
    <row r="14" spans="1:8" ht="18" hidden="1" customHeight="1">
      <c r="B14" s="179"/>
      <c r="C14" s="181"/>
      <c r="D14" s="183"/>
      <c r="H14" s="5"/>
    </row>
    <row r="15" spans="1:8" ht="17.100000000000001" customHeight="1" thickBot="1">
      <c r="B15" s="8"/>
      <c r="C15" s="7" t="str">
        <f>IF(B13="Labellisé 1 petit pas","Labellisé 1 petit pas",IF(C13="Labellisé 2 petits pas","Labellisé 2 petits pas",IF(D13="Labellisé 3 petits pas","Labellisé 3 petits pas","")))</f>
        <v/>
      </c>
      <c r="D15" s="9"/>
    </row>
    <row r="16" spans="1:8" ht="17.100000000000001" customHeight="1">
      <c r="B16" s="11"/>
      <c r="C16" s="12"/>
      <c r="D16" s="11"/>
    </row>
    <row r="17" spans="1:4" ht="48.75" customHeight="1">
      <c r="B17" s="171" t="s">
        <v>114</v>
      </c>
      <c r="C17" s="171"/>
      <c r="D17" s="171"/>
    </row>
    <row r="18" spans="1:4">
      <c r="B18" s="173" t="s">
        <v>113</v>
      </c>
      <c r="C18" s="173"/>
      <c r="D18" s="173"/>
    </row>
    <row r="19" spans="1:4" ht="105.95" customHeight="1">
      <c r="B19" s="172" t="s">
        <v>231</v>
      </c>
      <c r="C19" s="172"/>
      <c r="D19" s="172"/>
    </row>
    <row r="20" spans="1:4">
      <c r="A20" s="10"/>
    </row>
  </sheetData>
  <sheetProtection password="CF35" sheet="1" objects="1" scenarios="1"/>
  <mergeCells count="14">
    <mergeCell ref="B19:D19"/>
    <mergeCell ref="B18:D18"/>
    <mergeCell ref="B1:B2"/>
    <mergeCell ref="C1:C2"/>
    <mergeCell ref="D1:D2"/>
    <mergeCell ref="B13:B14"/>
    <mergeCell ref="C13:C14"/>
    <mergeCell ref="D13:D14"/>
    <mergeCell ref="B12:D12"/>
    <mergeCell ref="A1:A2"/>
    <mergeCell ref="F4:H4"/>
    <mergeCell ref="F3:H3"/>
    <mergeCell ref="F5:H5"/>
    <mergeCell ref="B17:D17"/>
  </mergeCells>
  <conditionalFormatting sqref="B3:B9">
    <cfRule type="containsText" dxfId="7" priority="2" operator="containsText" text="Non">
      <formula>NOT(ISERROR(SEARCH("Non",B3)))</formula>
    </cfRule>
    <cfRule type="containsText" dxfId="6" priority="10" operator="containsText" text="Validé">
      <formula>NOT(ISERROR(SEARCH("Validé",B3)))</formula>
    </cfRule>
    <cfRule type="colorScale" priority="11">
      <colorScale>
        <cfvo type="min"/>
        <cfvo type="percentile" val="50"/>
        <cfvo type="max"/>
        <color rgb="FFF8696B"/>
        <color rgb="FFFCFCFF"/>
        <color rgb="FF5A8AC6"/>
      </colorScale>
    </cfRule>
  </conditionalFormatting>
  <conditionalFormatting sqref="C3:C9 D3">
    <cfRule type="containsText" dxfId="5" priority="1" operator="containsText" text="Non">
      <formula>NOT(ISERROR(SEARCH("Non",C3)))</formula>
    </cfRule>
    <cfRule type="containsText" dxfId="4" priority="5" operator="containsText" text="Validé">
      <formula>NOT(ISERROR(SEARCH("Validé",C3)))</formula>
    </cfRule>
    <cfRule type="containsText" dxfId="3" priority="8" operator="containsText" text="Validé">
      <formula>NOT(ISERROR(SEARCH("Validé",C3)))</formula>
    </cfRule>
    <cfRule type="colorScale" priority="9">
      <colorScale>
        <cfvo type="min"/>
        <cfvo type="percentile" val="50"/>
        <cfvo type="max"/>
        <color rgb="FFF8696B"/>
        <color rgb="FFFCFCFF"/>
        <color rgb="FF5A8AC6"/>
      </colorScale>
    </cfRule>
  </conditionalFormatting>
  <conditionalFormatting sqref="D4:D9">
    <cfRule type="containsText" dxfId="2" priority="3" operator="containsText" text="Non">
      <formula>NOT(ISERROR(SEARCH("Non",D4)))</formula>
    </cfRule>
    <cfRule type="containsText" dxfId="1" priority="4" operator="containsText" text="Validé">
      <formula>NOT(ISERROR(SEARCH("Validé",D4)))</formula>
    </cfRule>
    <cfRule type="containsText" dxfId="0" priority="6" operator="containsText" text="Validé">
      <formula>NOT(ISERROR(SEARCH("Validé",D4)))</formula>
    </cfRule>
    <cfRule type="colorScale" priority="7">
      <colorScale>
        <cfvo type="min"/>
        <cfvo type="percentile" val="50"/>
        <cfvo type="max"/>
        <color rgb="FFF8696B"/>
        <color rgb="FFFCFCFF"/>
        <color rgb="FF5A8AC6"/>
      </colorScale>
    </cfRule>
  </conditionalFormatting>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zoomScale="130" zoomScaleNormal="130" workbookViewId="0">
      <selection activeCell="F5" sqref="F5"/>
    </sheetView>
  </sheetViews>
  <sheetFormatPr baseColWidth="10" defaultColWidth="11.42578125" defaultRowHeight="15"/>
  <cols>
    <col min="1" max="1" width="36.7109375" customWidth="1"/>
    <col min="3" max="3" width="17.5703125" customWidth="1"/>
    <col min="4" max="4" width="3.28515625" customWidth="1"/>
    <col min="5" max="5" width="13" bestFit="1" customWidth="1"/>
    <col min="6" max="6" width="21.28515625" customWidth="1"/>
    <col min="7" max="7" width="18.7109375" hidden="1" customWidth="1"/>
    <col min="8" max="8" width="18.85546875" customWidth="1"/>
  </cols>
  <sheetData>
    <row r="1" spans="1:8" ht="15.75" thickBot="1">
      <c r="A1" s="143" t="s">
        <v>93</v>
      </c>
      <c r="B1" s="144"/>
      <c r="C1" s="144"/>
      <c r="D1" s="144"/>
      <c r="E1" s="144"/>
      <c r="F1" s="144"/>
      <c r="G1" s="144"/>
      <c r="H1" s="145"/>
    </row>
    <row r="3" spans="1:8" s="17" customFormat="1" ht="36">
      <c r="A3" s="119" t="s">
        <v>0</v>
      </c>
      <c r="B3" s="119" t="s">
        <v>1</v>
      </c>
      <c r="C3" s="119" t="s">
        <v>2</v>
      </c>
      <c r="E3" s="113" t="s">
        <v>94</v>
      </c>
      <c r="F3" s="113" t="s">
        <v>96</v>
      </c>
      <c r="G3" s="114" t="s">
        <v>3</v>
      </c>
      <c r="H3" s="114" t="s">
        <v>226</v>
      </c>
    </row>
    <row r="4" spans="1:8" s="17" customFormat="1" ht="24">
      <c r="A4" s="120" t="s">
        <v>128</v>
      </c>
      <c r="B4" s="50" t="s">
        <v>4</v>
      </c>
      <c r="C4" s="50" t="s">
        <v>126</v>
      </c>
      <c r="D4" s="14"/>
      <c r="E4" s="50" t="s">
        <v>97</v>
      </c>
      <c r="F4" s="132"/>
      <c r="G4" s="131"/>
      <c r="H4" s="50" t="s">
        <v>5</v>
      </c>
    </row>
    <row r="5" spans="1:8" s="17" customFormat="1" ht="36">
      <c r="A5" s="120" t="s">
        <v>6</v>
      </c>
      <c r="B5" s="50" t="s">
        <v>102</v>
      </c>
      <c r="C5" s="50" t="s">
        <v>233</v>
      </c>
      <c r="D5" s="14"/>
      <c r="E5" s="50" t="s">
        <v>97</v>
      </c>
      <c r="F5" s="133"/>
      <c r="G5" s="131"/>
      <c r="H5" s="50" t="s">
        <v>7</v>
      </c>
    </row>
    <row r="6" spans="1:8" s="17" customFormat="1" ht="60">
      <c r="A6" s="120" t="s">
        <v>127</v>
      </c>
      <c r="B6" s="50" t="s">
        <v>8</v>
      </c>
      <c r="C6" s="50" t="s">
        <v>9</v>
      </c>
      <c r="D6" s="14"/>
      <c r="E6" s="50" t="s">
        <v>97</v>
      </c>
      <c r="F6" s="133"/>
      <c r="G6" s="131"/>
      <c r="H6" s="134" t="s">
        <v>129</v>
      </c>
    </row>
    <row r="7" spans="1:8" s="17" customFormat="1" ht="96">
      <c r="A7" s="120" t="s">
        <v>10</v>
      </c>
      <c r="B7" s="50" t="s">
        <v>11</v>
      </c>
      <c r="C7" s="50" t="s">
        <v>12</v>
      </c>
      <c r="D7" s="14"/>
      <c r="E7" s="50" t="s">
        <v>97</v>
      </c>
      <c r="F7" s="133"/>
      <c r="G7" s="131"/>
      <c r="H7" s="50" t="s">
        <v>13</v>
      </c>
    </row>
    <row r="8" spans="1:8" ht="120">
      <c r="A8" s="120" t="s">
        <v>248</v>
      </c>
      <c r="B8" s="50" t="s">
        <v>249</v>
      </c>
      <c r="C8" s="50" t="s">
        <v>250</v>
      </c>
      <c r="E8" s="50" t="s">
        <v>97</v>
      </c>
      <c r="F8" s="133"/>
      <c r="H8" s="50" t="s">
        <v>251</v>
      </c>
    </row>
  </sheetData>
  <sheetProtection password="CF35" sheet="1" objects="1" scenarios="1"/>
  <protectedRanges>
    <protectedRange sqref="E4:F8" name="Plage1"/>
  </protectedRanges>
  <mergeCells count="1">
    <mergeCell ref="A1:H1"/>
  </mergeCells>
  <dataValidations count="1">
    <dataValidation type="list" allowBlank="1" showInputMessage="1" showErrorMessage="1" sqref="E4:E8">
      <formula1>"OUI , NON"</formula1>
    </dataValidation>
  </dataValidation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pageSetUpPr fitToPage="1"/>
  </sheetPr>
  <dimension ref="A1:J16"/>
  <sheetViews>
    <sheetView showGridLines="0" topLeftCell="A13" zoomScale="140" zoomScaleNormal="140" workbookViewId="0">
      <selection activeCell="F6" sqref="F6"/>
    </sheetView>
  </sheetViews>
  <sheetFormatPr baseColWidth="10" defaultColWidth="11.42578125" defaultRowHeight="12.75"/>
  <cols>
    <col min="1" max="1" width="4.42578125" style="23" customWidth="1"/>
    <col min="2" max="2" width="37.7109375" style="81" customWidth="1"/>
    <col min="3" max="3" width="23.42578125" style="51" customWidth="1"/>
    <col min="4" max="4" width="16.28515625" style="10" customWidth="1"/>
    <col min="5" max="5" width="2.5703125" style="10" customWidth="1"/>
    <col min="6" max="6" width="11.42578125" style="25"/>
    <col min="7" max="7" width="21.28515625" style="23" customWidth="1"/>
    <col min="8" max="8" width="32.28515625" style="23" customWidth="1"/>
    <col min="9" max="9" width="33.5703125" style="23" customWidth="1"/>
    <col min="10" max="10" width="5" style="23" customWidth="1"/>
    <col min="11" max="16384" width="11.42578125" style="23"/>
  </cols>
  <sheetData>
    <row r="1" spans="1:10" ht="19.5" thickBot="1">
      <c r="A1" s="148" t="s">
        <v>14</v>
      </c>
      <c r="B1" s="149"/>
      <c r="C1" s="149"/>
      <c r="D1" s="149"/>
      <c r="E1" s="149"/>
      <c r="F1" s="149"/>
      <c r="G1" s="149"/>
      <c r="H1" s="149"/>
      <c r="I1" s="149"/>
      <c r="J1" s="150"/>
    </row>
    <row r="2" spans="1:10">
      <c r="B2" s="51"/>
      <c r="J2" s="136"/>
    </row>
    <row r="3" spans="1:10" ht="64.5" customHeight="1" thickBot="1">
      <c r="A3" s="137" t="s">
        <v>227</v>
      </c>
      <c r="B3" s="27" t="s">
        <v>0</v>
      </c>
      <c r="C3" s="27" t="s">
        <v>15</v>
      </c>
      <c r="D3" s="27" t="s">
        <v>2</v>
      </c>
      <c r="F3" s="27" t="s">
        <v>94</v>
      </c>
      <c r="G3" s="52" t="s">
        <v>130</v>
      </c>
      <c r="H3" s="30" t="s">
        <v>3</v>
      </c>
      <c r="I3" s="30" t="s">
        <v>95</v>
      </c>
      <c r="J3" s="135"/>
    </row>
    <row r="4" spans="1:10" ht="84.6" customHeight="1" thickTop="1" thickBot="1">
      <c r="A4" s="151" t="s">
        <v>16</v>
      </c>
      <c r="B4" s="53" t="s">
        <v>180</v>
      </c>
      <c r="C4" s="60" t="s">
        <v>17</v>
      </c>
      <c r="D4" s="55" t="s">
        <v>102</v>
      </c>
      <c r="F4" s="56" t="s">
        <v>97</v>
      </c>
      <c r="G4" s="36"/>
      <c r="H4" s="57" t="s">
        <v>85</v>
      </c>
      <c r="I4" s="57"/>
      <c r="J4" s="58"/>
    </row>
    <row r="5" spans="1:10" ht="85.9" customHeight="1" thickTop="1" thickBot="1">
      <c r="A5" s="152"/>
      <c r="B5" s="59" t="s">
        <v>252</v>
      </c>
      <c r="C5" s="60" t="s">
        <v>181</v>
      </c>
      <c r="D5" s="61" t="s">
        <v>102</v>
      </c>
      <c r="F5" s="56" t="s">
        <v>97</v>
      </c>
      <c r="G5" s="62"/>
      <c r="H5" s="63" t="s">
        <v>131</v>
      </c>
      <c r="I5" s="63" t="s">
        <v>211</v>
      </c>
      <c r="J5" s="64"/>
    </row>
    <row r="6" spans="1:10" ht="73.150000000000006" customHeight="1" thickBot="1">
      <c r="A6" s="153"/>
      <c r="B6" s="59" t="s">
        <v>182</v>
      </c>
      <c r="C6" s="65" t="s">
        <v>20</v>
      </c>
      <c r="D6" s="61" t="s">
        <v>102</v>
      </c>
      <c r="F6" s="56" t="s">
        <v>97</v>
      </c>
      <c r="G6" s="66"/>
      <c r="H6" s="67" t="s">
        <v>132</v>
      </c>
      <c r="I6" s="68" t="s">
        <v>211</v>
      </c>
      <c r="J6" s="64"/>
    </row>
    <row r="7" spans="1:10" ht="94.15" customHeight="1" thickBot="1">
      <c r="A7" s="146" t="s">
        <v>22</v>
      </c>
      <c r="B7" s="69" t="s">
        <v>261</v>
      </c>
      <c r="C7" s="43" t="s">
        <v>23</v>
      </c>
      <c r="D7" s="43" t="s">
        <v>24</v>
      </c>
      <c r="F7" s="56" t="s">
        <v>97</v>
      </c>
      <c r="G7" s="66"/>
      <c r="H7" s="70" t="s">
        <v>25</v>
      </c>
      <c r="I7" s="70" t="s">
        <v>211</v>
      </c>
      <c r="J7" s="64"/>
    </row>
    <row r="8" spans="1:10" ht="81" customHeight="1" thickBot="1">
      <c r="A8" s="146"/>
      <c r="B8" s="69" t="s">
        <v>235</v>
      </c>
      <c r="C8" s="71" t="s">
        <v>26</v>
      </c>
      <c r="D8" s="71" t="s">
        <v>102</v>
      </c>
      <c r="F8" s="56" t="s">
        <v>97</v>
      </c>
      <c r="G8" s="36"/>
      <c r="H8" s="72" t="s">
        <v>21</v>
      </c>
      <c r="I8" s="70" t="s">
        <v>211</v>
      </c>
      <c r="J8" s="58"/>
    </row>
    <row r="9" spans="1:10" ht="82.9" customHeight="1" thickBot="1">
      <c r="A9" s="147" t="s">
        <v>27</v>
      </c>
      <c r="B9" s="73" t="s">
        <v>236</v>
      </c>
      <c r="C9" s="74" t="s">
        <v>28</v>
      </c>
      <c r="D9" s="75" t="s">
        <v>102</v>
      </c>
      <c r="F9" s="56" t="s">
        <v>97</v>
      </c>
      <c r="G9" s="36"/>
      <c r="H9" s="76" t="s">
        <v>29</v>
      </c>
      <c r="I9" s="77" t="s">
        <v>211</v>
      </c>
      <c r="J9" s="58"/>
    </row>
    <row r="10" spans="1:10" ht="57.6" customHeight="1" thickBot="1">
      <c r="A10" s="147"/>
      <c r="B10" s="73" t="s">
        <v>228</v>
      </c>
      <c r="C10" s="74" t="s">
        <v>30</v>
      </c>
      <c r="D10" s="75" t="s">
        <v>102</v>
      </c>
      <c r="F10" s="56" t="s">
        <v>97</v>
      </c>
      <c r="G10" s="36"/>
      <c r="H10" s="78" t="s">
        <v>18</v>
      </c>
      <c r="I10" s="77" t="s">
        <v>211</v>
      </c>
      <c r="J10" s="58"/>
    </row>
    <row r="11" spans="1:10" ht="54.6" customHeight="1" thickBot="1">
      <c r="A11" s="147"/>
      <c r="B11" s="73" t="s">
        <v>253</v>
      </c>
      <c r="C11" s="74" t="s">
        <v>32</v>
      </c>
      <c r="D11" s="75" t="s">
        <v>102</v>
      </c>
      <c r="F11" s="56" t="s">
        <v>97</v>
      </c>
      <c r="G11" s="36"/>
      <c r="H11" s="77" t="s">
        <v>211</v>
      </c>
      <c r="I11" s="77" t="s">
        <v>211</v>
      </c>
      <c r="J11" s="58"/>
    </row>
    <row r="12" spans="1:10" ht="66.599999999999994" customHeight="1" thickBot="1">
      <c r="A12" s="147"/>
      <c r="B12" s="73" t="s">
        <v>262</v>
      </c>
      <c r="C12" s="74" t="s">
        <v>33</v>
      </c>
      <c r="D12" s="75" t="s">
        <v>102</v>
      </c>
      <c r="F12" s="56" t="s">
        <v>97</v>
      </c>
      <c r="G12" s="79"/>
      <c r="H12" s="80" t="s">
        <v>34</v>
      </c>
      <c r="I12" s="80" t="s">
        <v>205</v>
      </c>
      <c r="J12" s="58"/>
    </row>
    <row r="14" spans="1:10">
      <c r="D14" s="138" t="s">
        <v>16</v>
      </c>
      <c r="F14" s="25">
        <f>SUM(IF(F4="OUI",1,0)+SUM(IF(F5="OUI",1,0))+SUM(IF(F6="OUI",1,0)))</f>
        <v>0</v>
      </c>
      <c r="G14" s="23">
        <f>F14/3</f>
        <v>0</v>
      </c>
    </row>
    <row r="15" spans="1:10">
      <c r="D15" s="138" t="s">
        <v>22</v>
      </c>
      <c r="F15" s="25">
        <f>SUM(IF(F7="OUI",1,0)+SUM(IF(F8="OUI",1,0)))</f>
        <v>0</v>
      </c>
      <c r="G15" s="23">
        <f>F15/2</f>
        <v>0</v>
      </c>
    </row>
    <row r="16" spans="1:10">
      <c r="D16" s="138" t="s">
        <v>27</v>
      </c>
      <c r="F16" s="25">
        <f>SUM(IF(F9="OUI",1,0)+SUM(IF(F10="OUI",1,0))+SUM(IF(F11="OUI",1,0))+SUM(IF(F12="OUI",1,0)))</f>
        <v>0</v>
      </c>
      <c r="G16" s="23">
        <f>F16/4</f>
        <v>0</v>
      </c>
    </row>
  </sheetData>
  <sheetProtection password="CF35" sheet="1" objects="1" scenarios="1"/>
  <protectedRanges>
    <protectedRange sqref="F4:G12" name="Plage1"/>
  </protectedRanges>
  <mergeCells count="4">
    <mergeCell ref="A7:A8"/>
    <mergeCell ref="A9:A12"/>
    <mergeCell ref="A1:J1"/>
    <mergeCell ref="A4:A6"/>
  </mergeCells>
  <dataValidations count="1">
    <dataValidation type="list" allowBlank="1" showInputMessage="1" showErrorMessage="1" sqref="F4:F12">
      <formula1>"OUI,NON"</formula1>
    </dataValidation>
  </dataValidations>
  <pageMargins left="0.23622047244094491" right="0.23622047244094491" top="0.19685039370078741" bottom="0.19685039370078741"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pageSetUpPr fitToPage="1"/>
  </sheetPr>
  <dimension ref="A1:S85"/>
  <sheetViews>
    <sheetView showGridLines="0" tabSelected="1" topLeftCell="A7" zoomScale="120" zoomScaleNormal="120" workbookViewId="0">
      <selection activeCell="F11" sqref="F11"/>
    </sheetView>
  </sheetViews>
  <sheetFormatPr baseColWidth="10" defaultColWidth="11.42578125" defaultRowHeight="12.75"/>
  <cols>
    <col min="1" max="1" width="4.5703125" style="23" customWidth="1"/>
    <col min="2" max="2" width="36.85546875" style="82" customWidth="1"/>
    <col min="3" max="3" width="31.42578125" style="10" customWidth="1"/>
    <col min="4" max="4" width="20.5703125" style="10" customWidth="1"/>
    <col min="5" max="5" width="2.5703125" style="10" customWidth="1"/>
    <col min="6" max="6" width="16.85546875" style="25" customWidth="1"/>
    <col min="7" max="7" width="21.28515625" style="10" bestFit="1" customWidth="1"/>
    <col min="8" max="8" width="30.42578125" style="10" customWidth="1"/>
    <col min="9" max="9" width="27.5703125" style="26" customWidth="1"/>
    <col min="10" max="16384" width="11.42578125" style="23"/>
  </cols>
  <sheetData>
    <row r="1" spans="1:19" ht="19.5" thickBot="1">
      <c r="A1" s="154" t="s">
        <v>118</v>
      </c>
      <c r="B1" s="155"/>
      <c r="C1" s="155"/>
      <c r="D1" s="155"/>
      <c r="E1" s="155"/>
      <c r="F1" s="155"/>
      <c r="G1" s="155"/>
      <c r="H1" s="155"/>
      <c r="I1" s="156"/>
    </row>
    <row r="3" spans="1:19" ht="69.75" customHeight="1">
      <c r="A3" s="137" t="s">
        <v>227</v>
      </c>
      <c r="B3" s="27" t="s">
        <v>0</v>
      </c>
      <c r="C3" s="27" t="s">
        <v>15</v>
      </c>
      <c r="D3" s="27" t="s">
        <v>2</v>
      </c>
      <c r="E3" s="24"/>
      <c r="F3" s="27" t="s">
        <v>94</v>
      </c>
      <c r="G3" s="52" t="s">
        <v>130</v>
      </c>
      <c r="H3" s="29" t="s">
        <v>3</v>
      </c>
      <c r="I3" s="30" t="s">
        <v>95</v>
      </c>
      <c r="J3" s="26"/>
      <c r="K3" s="26"/>
      <c r="L3" s="26"/>
      <c r="M3" s="26"/>
      <c r="N3" s="26"/>
      <c r="O3" s="26"/>
      <c r="P3" s="26"/>
      <c r="Q3" s="26"/>
      <c r="R3" s="26"/>
      <c r="S3" s="26"/>
    </row>
    <row r="4" spans="1:19" ht="40.5" customHeight="1" thickBot="1">
      <c r="A4" s="157" t="s">
        <v>16</v>
      </c>
      <c r="B4" s="97" t="s">
        <v>234</v>
      </c>
      <c r="C4" s="54" t="s">
        <v>184</v>
      </c>
      <c r="D4" s="40">
        <v>1</v>
      </c>
      <c r="E4" s="24"/>
      <c r="F4" s="35" t="s">
        <v>97</v>
      </c>
      <c r="G4" s="36"/>
      <c r="H4" s="98"/>
      <c r="I4" s="57" t="s">
        <v>191</v>
      </c>
      <c r="J4" s="26"/>
      <c r="K4" s="26"/>
      <c r="L4" s="26"/>
      <c r="M4" s="26"/>
      <c r="N4" s="26"/>
      <c r="O4" s="26"/>
      <c r="P4" s="26"/>
      <c r="Q4" s="26"/>
      <c r="R4" s="26"/>
      <c r="S4" s="26"/>
    </row>
    <row r="5" spans="1:19" ht="54" customHeight="1" thickBot="1">
      <c r="A5" s="157"/>
      <c r="B5" s="97" t="s">
        <v>133</v>
      </c>
      <c r="C5" s="54" t="s">
        <v>185</v>
      </c>
      <c r="D5" s="40">
        <v>1</v>
      </c>
      <c r="E5" s="24"/>
      <c r="F5" s="35" t="s">
        <v>97</v>
      </c>
      <c r="G5" s="36"/>
      <c r="H5" s="98"/>
      <c r="I5" s="57" t="s">
        <v>192</v>
      </c>
      <c r="J5" s="26"/>
      <c r="K5" s="26"/>
      <c r="L5" s="26"/>
      <c r="M5" s="26"/>
      <c r="N5" s="26"/>
      <c r="O5" s="26"/>
      <c r="P5" s="26"/>
      <c r="Q5" s="26"/>
      <c r="R5" s="26"/>
      <c r="S5" s="26"/>
    </row>
    <row r="6" spans="1:19" ht="58.9" customHeight="1" thickBot="1">
      <c r="A6" s="157"/>
      <c r="B6" s="97" t="s">
        <v>229</v>
      </c>
      <c r="C6" s="54" t="s">
        <v>185</v>
      </c>
      <c r="D6" s="40">
        <v>1</v>
      </c>
      <c r="E6" s="24"/>
      <c r="F6" s="35" t="s">
        <v>97</v>
      </c>
      <c r="G6" s="36"/>
      <c r="H6" s="98"/>
      <c r="I6" s="57" t="s">
        <v>207</v>
      </c>
      <c r="J6" s="26"/>
      <c r="K6" s="26"/>
      <c r="L6" s="26"/>
      <c r="M6" s="26"/>
      <c r="N6" s="26"/>
      <c r="O6" s="26"/>
      <c r="P6" s="26"/>
      <c r="Q6" s="26"/>
      <c r="R6" s="26"/>
      <c r="S6" s="26"/>
    </row>
    <row r="7" spans="1:19" ht="54.95" customHeight="1" thickBot="1">
      <c r="A7" s="157"/>
      <c r="B7" s="97" t="s">
        <v>134</v>
      </c>
      <c r="C7" s="54" t="s">
        <v>185</v>
      </c>
      <c r="D7" s="40">
        <v>1</v>
      </c>
      <c r="E7" s="24"/>
      <c r="F7" s="35" t="s">
        <v>97</v>
      </c>
      <c r="G7" s="36"/>
      <c r="H7" s="98"/>
      <c r="I7" s="57" t="s">
        <v>207</v>
      </c>
      <c r="J7" s="26"/>
      <c r="K7" s="26"/>
      <c r="L7" s="26"/>
      <c r="M7" s="26"/>
      <c r="N7" s="26"/>
      <c r="O7" s="26"/>
      <c r="P7" s="26"/>
      <c r="Q7" s="26"/>
      <c r="R7" s="26"/>
      <c r="S7" s="26"/>
    </row>
    <row r="8" spans="1:19" ht="60" customHeight="1" thickBot="1">
      <c r="A8" s="99" t="s">
        <v>22</v>
      </c>
      <c r="B8" s="100" t="s">
        <v>237</v>
      </c>
      <c r="C8" s="43" t="s">
        <v>183</v>
      </c>
      <c r="D8" s="43" t="s">
        <v>102</v>
      </c>
      <c r="E8" s="24"/>
      <c r="F8" s="35" t="s">
        <v>97</v>
      </c>
      <c r="G8" s="36"/>
      <c r="H8" s="101" t="s">
        <v>190</v>
      </c>
      <c r="I8" s="101" t="s">
        <v>193</v>
      </c>
      <c r="J8" s="26"/>
      <c r="K8" s="26"/>
      <c r="L8" s="26"/>
      <c r="M8" s="26"/>
      <c r="N8" s="26"/>
      <c r="O8" s="26"/>
      <c r="P8" s="26"/>
      <c r="Q8" s="26"/>
      <c r="R8" s="26"/>
      <c r="S8" s="26"/>
    </row>
    <row r="9" spans="1:19" ht="48" customHeight="1" thickBot="1">
      <c r="A9" s="147" t="s">
        <v>27</v>
      </c>
      <c r="B9" s="102" t="s">
        <v>135</v>
      </c>
      <c r="C9" s="47" t="s">
        <v>186</v>
      </c>
      <c r="D9" s="47" t="s">
        <v>102</v>
      </c>
      <c r="E9" s="24"/>
      <c r="F9" s="35" t="s">
        <v>97</v>
      </c>
      <c r="G9" s="45"/>
      <c r="H9" s="103" t="s">
        <v>189</v>
      </c>
      <c r="I9" s="104" t="s">
        <v>194</v>
      </c>
      <c r="J9" s="26"/>
      <c r="K9" s="26"/>
      <c r="L9" s="26"/>
      <c r="M9" s="26"/>
      <c r="N9" s="26"/>
      <c r="O9" s="26"/>
      <c r="P9" s="26"/>
      <c r="Q9" s="26"/>
      <c r="R9" s="26"/>
      <c r="S9" s="26"/>
    </row>
    <row r="10" spans="1:19" ht="80.45" customHeight="1" thickBot="1">
      <c r="A10" s="147"/>
      <c r="B10" s="102" t="s">
        <v>238</v>
      </c>
      <c r="C10" s="47" t="s">
        <v>187</v>
      </c>
      <c r="D10" s="47" t="s">
        <v>102</v>
      </c>
      <c r="E10" s="24"/>
      <c r="F10" s="35" t="s">
        <v>97</v>
      </c>
      <c r="G10" s="36"/>
      <c r="H10" s="105" t="s">
        <v>222</v>
      </c>
      <c r="I10" s="104" t="s">
        <v>121</v>
      </c>
      <c r="J10" s="26"/>
      <c r="K10" s="26"/>
      <c r="L10" s="26"/>
      <c r="M10" s="26"/>
      <c r="N10" s="26"/>
      <c r="O10" s="26"/>
      <c r="P10" s="26"/>
      <c r="Q10" s="26"/>
      <c r="R10" s="26"/>
      <c r="S10" s="26"/>
    </row>
    <row r="11" spans="1:19" ht="69.75" customHeight="1" thickBot="1">
      <c r="A11" s="147"/>
      <c r="B11" s="102" t="s">
        <v>136</v>
      </c>
      <c r="C11" s="47" t="s">
        <v>188</v>
      </c>
      <c r="D11" s="47" t="s">
        <v>102</v>
      </c>
      <c r="E11" s="24"/>
      <c r="F11" s="35" t="s">
        <v>97</v>
      </c>
      <c r="G11" s="36"/>
      <c r="H11" s="103" t="s">
        <v>21</v>
      </c>
      <c r="I11" s="104"/>
      <c r="J11" s="26"/>
      <c r="K11" s="26"/>
      <c r="L11" s="26"/>
      <c r="M11" s="26"/>
      <c r="N11" s="26"/>
      <c r="O11" s="26"/>
      <c r="P11" s="26"/>
      <c r="Q11" s="26"/>
      <c r="R11" s="26"/>
      <c r="S11" s="26"/>
    </row>
    <row r="12" spans="1:19">
      <c r="A12" s="26"/>
      <c r="D12" s="24"/>
      <c r="E12" s="24"/>
      <c r="F12" s="49"/>
      <c r="G12" s="24"/>
      <c r="J12" s="26"/>
      <c r="K12" s="26"/>
      <c r="L12" s="26"/>
      <c r="M12" s="26"/>
      <c r="N12" s="26"/>
      <c r="O12" s="26"/>
      <c r="P12" s="26"/>
      <c r="Q12" s="26"/>
      <c r="R12" s="26"/>
      <c r="S12" s="26"/>
    </row>
    <row r="13" spans="1:19">
      <c r="A13" s="26"/>
      <c r="B13" s="83"/>
      <c r="C13" s="24"/>
      <c r="D13" s="89" t="s">
        <v>16</v>
      </c>
      <c r="E13" s="24"/>
      <c r="F13" s="49">
        <f>SUM(IF(F4="OUI",1,0)+SUM(IF(F5="OUI",1,0))+SUM(IF(F6="OUI",1,0))+SUM(IF(F7="OUI",1,0)))</f>
        <v>0</v>
      </c>
      <c r="G13" s="24">
        <f>F13/4</f>
        <v>0</v>
      </c>
      <c r="H13" s="24"/>
      <c r="I13" s="38"/>
      <c r="J13" s="26"/>
      <c r="K13" s="26"/>
      <c r="L13" s="26"/>
      <c r="M13" s="26"/>
      <c r="N13" s="26"/>
      <c r="O13" s="26"/>
      <c r="P13" s="26"/>
      <c r="Q13" s="26"/>
      <c r="R13" s="26"/>
      <c r="S13" s="26"/>
    </row>
    <row r="14" spans="1:19">
      <c r="A14" s="26"/>
      <c r="B14" s="83"/>
      <c r="C14" s="24"/>
      <c r="D14" s="89" t="s">
        <v>22</v>
      </c>
      <c r="E14" s="24"/>
      <c r="F14" s="49">
        <f>SUM(IF(F8="OUI",1,0))</f>
        <v>0</v>
      </c>
      <c r="G14" s="24">
        <f>F14/1</f>
        <v>0</v>
      </c>
      <c r="H14" s="24"/>
      <c r="I14" s="38"/>
      <c r="J14" s="26"/>
      <c r="K14" s="26"/>
      <c r="L14" s="26"/>
      <c r="M14" s="26"/>
      <c r="N14" s="26"/>
      <c r="O14" s="26"/>
      <c r="P14" s="26"/>
      <c r="Q14" s="26"/>
      <c r="R14" s="26"/>
      <c r="S14" s="26"/>
    </row>
    <row r="15" spans="1:19">
      <c r="A15" s="26"/>
      <c r="B15" s="83"/>
      <c r="C15" s="24"/>
      <c r="D15" s="89" t="s">
        <v>27</v>
      </c>
      <c r="E15" s="24"/>
      <c r="F15" s="49">
        <f>SUM(IF(F9="OUI",1,0)+SUM(IF(F10="OUI",1,0))+SUM(IF(F11="OUI",1,0)))</f>
        <v>0</v>
      </c>
      <c r="G15" s="24">
        <f>F15/3</f>
        <v>0</v>
      </c>
      <c r="H15" s="24"/>
      <c r="J15" s="26"/>
      <c r="K15" s="26"/>
      <c r="L15" s="26"/>
      <c r="M15" s="26"/>
      <c r="N15" s="26"/>
      <c r="O15" s="26"/>
      <c r="P15" s="26"/>
      <c r="Q15" s="26"/>
      <c r="R15" s="26"/>
      <c r="S15" s="26"/>
    </row>
    <row r="16" spans="1:19">
      <c r="A16" s="26"/>
      <c r="B16" s="83"/>
      <c r="C16" s="24"/>
      <c r="D16" s="24"/>
      <c r="E16" s="24"/>
      <c r="F16" s="49"/>
      <c r="G16" s="24"/>
      <c r="H16" s="24"/>
      <c r="J16" s="26"/>
      <c r="K16" s="26"/>
      <c r="L16" s="26"/>
      <c r="M16" s="26"/>
      <c r="N16" s="26"/>
      <c r="O16" s="26"/>
      <c r="P16" s="26"/>
      <c r="Q16" s="26"/>
      <c r="R16" s="26"/>
      <c r="S16" s="26"/>
    </row>
    <row r="17" spans="1:19">
      <c r="A17" s="26"/>
      <c r="B17" s="83"/>
      <c r="C17" s="24"/>
      <c r="D17" s="24"/>
      <c r="E17" s="24"/>
      <c r="F17" s="49"/>
      <c r="G17" s="24"/>
      <c r="H17" s="24"/>
      <c r="J17" s="26"/>
      <c r="K17" s="26"/>
      <c r="L17" s="26"/>
      <c r="M17" s="26"/>
      <c r="N17" s="26"/>
      <c r="O17" s="26"/>
      <c r="P17" s="26"/>
      <c r="Q17" s="26"/>
      <c r="R17" s="26"/>
      <c r="S17" s="26"/>
    </row>
    <row r="18" spans="1:19">
      <c r="A18" s="26"/>
      <c r="B18" s="83"/>
      <c r="C18" s="24"/>
      <c r="D18" s="24"/>
      <c r="E18" s="24"/>
      <c r="F18" s="49"/>
      <c r="G18" s="24"/>
      <c r="H18" s="24"/>
      <c r="J18" s="26"/>
      <c r="K18" s="26"/>
      <c r="L18" s="26"/>
      <c r="M18" s="26"/>
      <c r="N18" s="26"/>
      <c r="O18" s="26"/>
      <c r="P18" s="26"/>
      <c r="Q18" s="26"/>
      <c r="R18" s="26"/>
      <c r="S18" s="26"/>
    </row>
    <row r="19" spans="1:19">
      <c r="A19" s="26"/>
      <c r="B19" s="83"/>
      <c r="C19" s="24"/>
      <c r="D19" s="24"/>
      <c r="E19" s="24"/>
      <c r="F19" s="49"/>
      <c r="G19" s="24"/>
      <c r="H19" s="24"/>
      <c r="J19" s="26"/>
      <c r="K19" s="26"/>
      <c r="L19" s="26"/>
      <c r="M19" s="26"/>
      <c r="N19" s="26"/>
      <c r="O19" s="26"/>
      <c r="P19" s="26"/>
      <c r="Q19" s="26"/>
      <c r="R19" s="26"/>
      <c r="S19" s="26"/>
    </row>
    <row r="20" spans="1:19">
      <c r="A20" s="26"/>
      <c r="B20" s="83"/>
      <c r="C20" s="24"/>
      <c r="D20" s="24"/>
      <c r="E20" s="24"/>
      <c r="F20" s="49"/>
      <c r="G20" s="24"/>
      <c r="H20" s="24"/>
      <c r="J20" s="26"/>
      <c r="K20" s="26"/>
      <c r="L20" s="26"/>
      <c r="M20" s="26"/>
      <c r="N20" s="26"/>
      <c r="O20" s="26"/>
      <c r="P20" s="26"/>
      <c r="Q20" s="26"/>
      <c r="R20" s="26"/>
      <c r="S20" s="26"/>
    </row>
    <row r="21" spans="1:19">
      <c r="A21" s="26"/>
      <c r="B21" s="83"/>
      <c r="C21" s="24"/>
      <c r="D21" s="24"/>
      <c r="E21" s="24"/>
      <c r="F21" s="49"/>
      <c r="G21" s="24"/>
      <c r="H21" s="24"/>
      <c r="J21" s="26"/>
      <c r="K21" s="26"/>
      <c r="L21" s="26"/>
      <c r="M21" s="26"/>
      <c r="N21" s="26"/>
      <c r="O21" s="26"/>
      <c r="P21" s="26"/>
      <c r="Q21" s="26"/>
      <c r="R21" s="26"/>
      <c r="S21" s="26"/>
    </row>
    <row r="22" spans="1:19">
      <c r="A22" s="26"/>
      <c r="B22" s="83"/>
      <c r="C22" s="24"/>
      <c r="D22" s="24"/>
      <c r="E22" s="24"/>
      <c r="F22" s="49"/>
      <c r="G22" s="24"/>
      <c r="H22" s="24"/>
      <c r="J22" s="26"/>
      <c r="K22" s="26"/>
      <c r="L22" s="26"/>
      <c r="M22" s="26"/>
      <c r="N22" s="26"/>
      <c r="O22" s="26"/>
      <c r="P22" s="26"/>
      <c r="Q22" s="26"/>
      <c r="R22" s="26"/>
      <c r="S22" s="26"/>
    </row>
    <row r="23" spans="1:19">
      <c r="A23" s="26"/>
      <c r="B23" s="83"/>
      <c r="C23" s="24"/>
      <c r="D23" s="24"/>
      <c r="E23" s="24"/>
      <c r="F23" s="49"/>
      <c r="G23" s="24"/>
      <c r="H23" s="24"/>
      <c r="J23" s="26"/>
      <c r="K23" s="26"/>
      <c r="L23" s="26"/>
      <c r="M23" s="26"/>
      <c r="N23" s="26"/>
      <c r="O23" s="26"/>
      <c r="P23" s="26"/>
      <c r="Q23" s="26"/>
      <c r="R23" s="26"/>
      <c r="S23" s="26"/>
    </row>
    <row r="24" spans="1:19">
      <c r="A24" s="26"/>
      <c r="B24" s="83"/>
      <c r="C24" s="24"/>
      <c r="D24" s="24"/>
      <c r="E24" s="24"/>
      <c r="F24" s="49"/>
      <c r="G24" s="24"/>
      <c r="H24" s="24"/>
      <c r="J24" s="26"/>
      <c r="K24" s="26"/>
      <c r="L24" s="26"/>
      <c r="M24" s="26"/>
      <c r="N24" s="26"/>
      <c r="O24" s="26"/>
      <c r="P24" s="26"/>
      <c r="Q24" s="26"/>
      <c r="R24" s="26"/>
      <c r="S24" s="26"/>
    </row>
    <row r="25" spans="1:19">
      <c r="A25" s="26"/>
      <c r="B25" s="83"/>
      <c r="C25" s="24"/>
      <c r="D25" s="24"/>
      <c r="E25" s="24"/>
      <c r="F25" s="49"/>
      <c r="G25" s="24"/>
      <c r="H25" s="24"/>
      <c r="J25" s="26"/>
      <c r="K25" s="26"/>
      <c r="L25" s="26"/>
      <c r="M25" s="26"/>
      <c r="N25" s="26"/>
      <c r="O25" s="26"/>
      <c r="P25" s="26"/>
      <c r="Q25" s="26"/>
      <c r="R25" s="26"/>
      <c r="S25" s="26"/>
    </row>
    <row r="26" spans="1:19">
      <c r="A26" s="26"/>
      <c r="B26" s="83"/>
      <c r="C26" s="24"/>
      <c r="D26" s="24"/>
      <c r="E26" s="24"/>
      <c r="F26" s="49"/>
      <c r="G26" s="24"/>
      <c r="H26" s="24"/>
      <c r="J26" s="26"/>
      <c r="K26" s="26"/>
      <c r="L26" s="26"/>
      <c r="M26" s="26"/>
      <c r="N26" s="26"/>
      <c r="O26" s="26"/>
      <c r="P26" s="26"/>
      <c r="Q26" s="26"/>
      <c r="R26" s="26"/>
      <c r="S26" s="26"/>
    </row>
    <row r="27" spans="1:19">
      <c r="A27" s="26"/>
      <c r="B27" s="83"/>
      <c r="C27" s="24"/>
      <c r="D27" s="24"/>
      <c r="E27" s="24"/>
      <c r="F27" s="49"/>
      <c r="G27" s="24"/>
      <c r="H27" s="24"/>
      <c r="J27" s="26"/>
      <c r="K27" s="26"/>
      <c r="L27" s="26"/>
      <c r="M27" s="26"/>
      <c r="N27" s="26"/>
      <c r="O27" s="26"/>
      <c r="P27" s="26"/>
      <c r="Q27" s="26"/>
      <c r="R27" s="26"/>
      <c r="S27" s="26"/>
    </row>
    <row r="28" spans="1:19">
      <c r="A28" s="26"/>
      <c r="B28" s="83"/>
      <c r="C28" s="24"/>
      <c r="D28" s="24"/>
      <c r="E28" s="24"/>
      <c r="F28" s="49"/>
      <c r="G28" s="24"/>
      <c r="H28" s="24"/>
      <c r="J28" s="26"/>
      <c r="K28" s="26"/>
      <c r="L28" s="26"/>
      <c r="M28" s="26"/>
      <c r="N28" s="26"/>
      <c r="O28" s="26"/>
      <c r="P28" s="26"/>
      <c r="Q28" s="26"/>
      <c r="R28" s="26"/>
      <c r="S28" s="26"/>
    </row>
    <row r="29" spans="1:19">
      <c r="A29" s="26"/>
      <c r="B29" s="83"/>
      <c r="C29" s="24"/>
      <c r="D29" s="24"/>
      <c r="E29" s="24"/>
      <c r="F29" s="49"/>
      <c r="G29" s="24"/>
      <c r="H29" s="24"/>
      <c r="J29" s="26"/>
      <c r="K29" s="26"/>
      <c r="L29" s="26"/>
      <c r="M29" s="26"/>
      <c r="N29" s="26"/>
      <c r="O29" s="26"/>
      <c r="P29" s="26"/>
      <c r="Q29" s="26"/>
      <c r="R29" s="26"/>
      <c r="S29" s="26"/>
    </row>
    <row r="30" spans="1:19">
      <c r="A30" s="26"/>
      <c r="B30" s="83"/>
      <c r="C30" s="24"/>
      <c r="D30" s="24"/>
      <c r="E30" s="24"/>
      <c r="F30" s="49"/>
      <c r="G30" s="24"/>
      <c r="H30" s="24"/>
      <c r="J30" s="26"/>
      <c r="K30" s="26"/>
      <c r="L30" s="26"/>
      <c r="M30" s="26"/>
      <c r="N30" s="26"/>
      <c r="O30" s="26"/>
      <c r="P30" s="26"/>
      <c r="Q30" s="26"/>
      <c r="R30" s="26"/>
      <c r="S30" s="26"/>
    </row>
    <row r="31" spans="1:19">
      <c r="A31" s="26"/>
      <c r="B31" s="83"/>
      <c r="C31" s="24"/>
      <c r="D31" s="24"/>
      <c r="E31" s="24"/>
      <c r="F31" s="49"/>
      <c r="G31" s="24"/>
      <c r="H31" s="24"/>
      <c r="J31" s="26"/>
      <c r="K31" s="26"/>
      <c r="L31" s="26"/>
      <c r="M31" s="26"/>
      <c r="N31" s="26"/>
      <c r="O31" s="26"/>
      <c r="P31" s="26"/>
      <c r="Q31" s="26"/>
      <c r="R31" s="26"/>
      <c r="S31" s="26"/>
    </row>
    <row r="32" spans="1:19">
      <c r="A32" s="26"/>
      <c r="B32" s="83"/>
      <c r="C32" s="24"/>
      <c r="D32" s="24"/>
      <c r="E32" s="24"/>
      <c r="F32" s="49"/>
      <c r="G32" s="24"/>
      <c r="H32" s="24"/>
      <c r="J32" s="26"/>
      <c r="K32" s="26"/>
      <c r="L32" s="26"/>
      <c r="M32" s="26"/>
      <c r="N32" s="26"/>
      <c r="O32" s="26"/>
      <c r="P32" s="26"/>
      <c r="Q32" s="26"/>
      <c r="R32" s="26"/>
      <c r="S32" s="26"/>
    </row>
    <row r="33" spans="1:19">
      <c r="A33" s="26"/>
      <c r="B33" s="83"/>
      <c r="C33" s="24"/>
      <c r="D33" s="24"/>
      <c r="E33" s="24"/>
      <c r="F33" s="49"/>
      <c r="G33" s="24"/>
      <c r="H33" s="24"/>
      <c r="J33" s="26"/>
      <c r="K33" s="26"/>
      <c r="L33" s="26"/>
      <c r="M33" s="26"/>
      <c r="N33" s="26"/>
      <c r="O33" s="26"/>
      <c r="P33" s="26"/>
      <c r="Q33" s="26"/>
      <c r="R33" s="26"/>
      <c r="S33" s="26"/>
    </row>
    <row r="34" spans="1:19">
      <c r="A34" s="26"/>
      <c r="B34" s="83"/>
      <c r="C34" s="24"/>
      <c r="D34" s="24"/>
      <c r="E34" s="24"/>
      <c r="F34" s="49"/>
      <c r="G34" s="24"/>
      <c r="H34" s="24"/>
      <c r="J34" s="26"/>
      <c r="K34" s="26"/>
      <c r="L34" s="26"/>
      <c r="M34" s="26"/>
      <c r="N34" s="26"/>
      <c r="O34" s="26"/>
      <c r="P34" s="26"/>
      <c r="Q34" s="26"/>
      <c r="R34" s="26"/>
      <c r="S34" s="26"/>
    </row>
    <row r="35" spans="1:19">
      <c r="A35" s="26"/>
      <c r="B35" s="83"/>
      <c r="C35" s="24"/>
      <c r="D35" s="24"/>
      <c r="E35" s="24"/>
      <c r="F35" s="49"/>
      <c r="G35" s="24"/>
      <c r="H35" s="24"/>
      <c r="J35" s="26"/>
      <c r="K35" s="26"/>
      <c r="L35" s="26"/>
      <c r="M35" s="26"/>
      <c r="N35" s="26"/>
      <c r="O35" s="26"/>
      <c r="P35" s="26"/>
      <c r="Q35" s="26"/>
      <c r="R35" s="26"/>
      <c r="S35" s="26"/>
    </row>
    <row r="36" spans="1:19">
      <c r="A36" s="26"/>
      <c r="B36" s="83"/>
      <c r="C36" s="24"/>
      <c r="D36" s="24"/>
      <c r="E36" s="24"/>
      <c r="F36" s="49"/>
      <c r="G36" s="24"/>
      <c r="H36" s="24"/>
      <c r="J36" s="26"/>
      <c r="K36" s="26"/>
      <c r="L36" s="26"/>
      <c r="M36" s="26"/>
      <c r="N36" s="26"/>
      <c r="O36" s="26"/>
      <c r="P36" s="26"/>
      <c r="Q36" s="26"/>
      <c r="R36" s="26"/>
      <c r="S36" s="26"/>
    </row>
    <row r="37" spans="1:19">
      <c r="A37" s="26"/>
      <c r="B37" s="83"/>
      <c r="C37" s="24"/>
      <c r="D37" s="24"/>
      <c r="E37" s="24"/>
      <c r="F37" s="49"/>
      <c r="G37" s="24"/>
      <c r="H37" s="24"/>
      <c r="J37" s="26"/>
      <c r="K37" s="26"/>
      <c r="L37" s="26"/>
      <c r="M37" s="26"/>
      <c r="N37" s="26"/>
      <c r="O37" s="26"/>
      <c r="P37" s="26"/>
      <c r="Q37" s="26"/>
      <c r="R37" s="26"/>
      <c r="S37" s="26"/>
    </row>
    <row r="38" spans="1:19">
      <c r="A38" s="26"/>
      <c r="B38" s="83"/>
      <c r="C38" s="24"/>
      <c r="D38" s="24"/>
      <c r="E38" s="24"/>
      <c r="F38" s="49"/>
      <c r="G38" s="24"/>
      <c r="H38" s="24"/>
      <c r="J38" s="26"/>
      <c r="K38" s="26"/>
      <c r="L38" s="26"/>
      <c r="M38" s="26"/>
      <c r="N38" s="26"/>
      <c r="O38" s="26"/>
      <c r="P38" s="26"/>
      <c r="Q38" s="26"/>
      <c r="R38" s="26"/>
      <c r="S38" s="26"/>
    </row>
    <row r="39" spans="1:19">
      <c r="A39" s="26"/>
      <c r="B39" s="83"/>
      <c r="C39" s="24"/>
      <c r="D39" s="24"/>
      <c r="E39" s="24"/>
      <c r="F39" s="49"/>
      <c r="G39" s="24"/>
      <c r="H39" s="24"/>
      <c r="J39" s="26"/>
      <c r="K39" s="26"/>
      <c r="L39" s="26"/>
      <c r="M39" s="26"/>
      <c r="N39" s="26"/>
      <c r="O39" s="26"/>
      <c r="P39" s="26"/>
      <c r="Q39" s="26"/>
      <c r="R39" s="26"/>
      <c r="S39" s="26"/>
    </row>
    <row r="40" spans="1:19">
      <c r="A40" s="26"/>
      <c r="B40" s="83"/>
      <c r="C40" s="24"/>
      <c r="D40" s="24"/>
      <c r="E40" s="24"/>
      <c r="F40" s="49"/>
      <c r="G40" s="24"/>
      <c r="H40" s="24"/>
      <c r="J40" s="26"/>
      <c r="K40" s="26"/>
      <c r="L40" s="26"/>
      <c r="M40" s="26"/>
      <c r="N40" s="26"/>
      <c r="O40" s="26"/>
      <c r="P40" s="26"/>
      <c r="Q40" s="26"/>
      <c r="R40" s="26"/>
      <c r="S40" s="26"/>
    </row>
    <row r="41" spans="1:19">
      <c r="A41" s="26"/>
      <c r="B41" s="83"/>
      <c r="C41" s="24"/>
      <c r="D41" s="24"/>
      <c r="E41" s="24"/>
      <c r="F41" s="49"/>
      <c r="G41" s="24"/>
      <c r="H41" s="24"/>
      <c r="J41" s="26"/>
      <c r="K41" s="26"/>
      <c r="L41" s="26"/>
      <c r="M41" s="26"/>
      <c r="N41" s="26"/>
      <c r="O41" s="26"/>
      <c r="P41" s="26"/>
      <c r="Q41" s="26"/>
      <c r="R41" s="26"/>
      <c r="S41" s="26"/>
    </row>
    <row r="42" spans="1:19">
      <c r="A42" s="26"/>
      <c r="B42" s="83"/>
      <c r="C42" s="24"/>
      <c r="D42" s="24"/>
      <c r="E42" s="24"/>
      <c r="F42" s="49"/>
      <c r="G42" s="24"/>
      <c r="H42" s="24"/>
      <c r="J42" s="26"/>
      <c r="K42" s="26"/>
      <c r="L42" s="26"/>
      <c r="M42" s="26"/>
      <c r="N42" s="26"/>
      <c r="O42" s="26"/>
      <c r="P42" s="26"/>
      <c r="Q42" s="26"/>
      <c r="R42" s="26"/>
      <c r="S42" s="26"/>
    </row>
    <row r="43" spans="1:19">
      <c r="A43" s="26"/>
      <c r="B43" s="83"/>
      <c r="C43" s="24"/>
      <c r="D43" s="24"/>
      <c r="E43" s="24"/>
      <c r="F43" s="49"/>
      <c r="G43" s="24"/>
      <c r="H43" s="24"/>
      <c r="J43" s="26"/>
      <c r="K43" s="26"/>
      <c r="L43" s="26"/>
      <c r="M43" s="26"/>
      <c r="N43" s="26"/>
      <c r="O43" s="26"/>
      <c r="P43" s="26"/>
      <c r="Q43" s="26"/>
      <c r="R43" s="26"/>
      <c r="S43" s="26"/>
    </row>
    <row r="44" spans="1:19">
      <c r="A44" s="26"/>
      <c r="B44" s="83"/>
      <c r="C44" s="24"/>
      <c r="D44" s="24"/>
      <c r="E44" s="24"/>
      <c r="F44" s="49"/>
      <c r="G44" s="24"/>
      <c r="H44" s="24"/>
      <c r="J44" s="26"/>
      <c r="K44" s="26"/>
      <c r="L44" s="26"/>
      <c r="M44" s="26"/>
      <c r="N44" s="26"/>
      <c r="O44" s="26"/>
      <c r="P44" s="26"/>
      <c r="Q44" s="26"/>
      <c r="R44" s="26"/>
      <c r="S44" s="26"/>
    </row>
    <row r="45" spans="1:19">
      <c r="A45" s="26"/>
      <c r="B45" s="83"/>
      <c r="C45" s="24"/>
      <c r="D45" s="24"/>
      <c r="E45" s="24"/>
      <c r="F45" s="49"/>
      <c r="G45" s="24"/>
      <c r="H45" s="24"/>
      <c r="J45" s="26"/>
      <c r="K45" s="26"/>
      <c r="L45" s="26"/>
      <c r="M45" s="26"/>
      <c r="N45" s="26"/>
      <c r="O45" s="26"/>
      <c r="P45" s="26"/>
      <c r="Q45" s="26"/>
      <c r="R45" s="26"/>
      <c r="S45" s="26"/>
    </row>
    <row r="46" spans="1:19">
      <c r="A46" s="26"/>
      <c r="B46" s="83"/>
      <c r="C46" s="24"/>
      <c r="D46" s="24"/>
      <c r="E46" s="24"/>
      <c r="F46" s="49"/>
      <c r="G46" s="24"/>
      <c r="H46" s="24"/>
      <c r="J46" s="26"/>
      <c r="K46" s="26"/>
      <c r="L46" s="26"/>
      <c r="M46" s="26"/>
      <c r="N46" s="26"/>
      <c r="O46" s="26"/>
      <c r="P46" s="26"/>
      <c r="Q46" s="26"/>
      <c r="R46" s="26"/>
      <c r="S46" s="26"/>
    </row>
    <row r="47" spans="1:19">
      <c r="A47" s="26"/>
      <c r="B47" s="83"/>
      <c r="C47" s="24"/>
      <c r="D47" s="24"/>
      <c r="E47" s="24"/>
      <c r="F47" s="49"/>
      <c r="G47" s="24"/>
      <c r="H47" s="24"/>
      <c r="J47" s="26"/>
      <c r="K47" s="26"/>
      <c r="L47" s="26"/>
      <c r="M47" s="26"/>
      <c r="N47" s="26"/>
      <c r="O47" s="26"/>
      <c r="P47" s="26"/>
      <c r="Q47" s="26"/>
      <c r="R47" s="26"/>
      <c r="S47" s="26"/>
    </row>
    <row r="48" spans="1:19">
      <c r="A48" s="26"/>
      <c r="B48" s="83"/>
      <c r="C48" s="24"/>
      <c r="D48" s="24"/>
      <c r="E48" s="24"/>
      <c r="F48" s="49"/>
      <c r="G48" s="24"/>
      <c r="H48" s="24"/>
      <c r="J48" s="26"/>
      <c r="K48" s="26"/>
      <c r="L48" s="26"/>
      <c r="M48" s="26"/>
      <c r="N48" s="26"/>
      <c r="O48" s="26"/>
      <c r="P48" s="26"/>
      <c r="Q48" s="26"/>
      <c r="R48" s="26"/>
      <c r="S48" s="26"/>
    </row>
    <row r="49" spans="1:19">
      <c r="A49" s="26"/>
      <c r="B49" s="83"/>
      <c r="C49" s="24"/>
      <c r="D49" s="24"/>
      <c r="E49" s="24"/>
      <c r="F49" s="49"/>
      <c r="G49" s="24"/>
      <c r="H49" s="24"/>
      <c r="J49" s="26"/>
      <c r="K49" s="26"/>
      <c r="L49" s="26"/>
      <c r="M49" s="26"/>
      <c r="N49" s="26"/>
      <c r="O49" s="26"/>
      <c r="P49" s="26"/>
      <c r="Q49" s="26"/>
      <c r="R49" s="26"/>
      <c r="S49" s="26"/>
    </row>
    <row r="50" spans="1:19">
      <c r="A50" s="26"/>
      <c r="B50" s="83"/>
      <c r="C50" s="24"/>
      <c r="D50" s="24"/>
      <c r="E50" s="24"/>
      <c r="F50" s="49"/>
      <c r="G50" s="24"/>
      <c r="H50" s="24"/>
      <c r="J50" s="26"/>
      <c r="K50" s="26"/>
      <c r="L50" s="26"/>
      <c r="M50" s="26"/>
      <c r="N50" s="26"/>
      <c r="O50" s="26"/>
      <c r="P50" s="26"/>
      <c r="Q50" s="26"/>
      <c r="R50" s="26"/>
      <c r="S50" s="26"/>
    </row>
    <row r="51" spans="1:19">
      <c r="A51" s="26"/>
      <c r="B51" s="83"/>
      <c r="C51" s="24"/>
      <c r="D51" s="24"/>
      <c r="E51" s="24"/>
      <c r="F51" s="49"/>
      <c r="G51" s="24"/>
      <c r="H51" s="24"/>
      <c r="J51" s="26"/>
      <c r="K51" s="26"/>
      <c r="L51" s="26"/>
      <c r="M51" s="26"/>
      <c r="N51" s="26"/>
      <c r="O51" s="26"/>
      <c r="P51" s="26"/>
      <c r="Q51" s="26"/>
      <c r="R51" s="26"/>
      <c r="S51" s="26"/>
    </row>
    <row r="52" spans="1:19">
      <c r="A52" s="26"/>
      <c r="B52" s="83"/>
      <c r="C52" s="24"/>
      <c r="D52" s="24"/>
      <c r="E52" s="24"/>
      <c r="F52" s="49"/>
      <c r="G52" s="24"/>
      <c r="H52" s="24"/>
      <c r="J52" s="26"/>
      <c r="K52" s="26"/>
      <c r="L52" s="26"/>
      <c r="M52" s="26"/>
      <c r="N52" s="26"/>
      <c r="O52" s="26"/>
      <c r="P52" s="26"/>
      <c r="Q52" s="26"/>
      <c r="R52" s="26"/>
      <c r="S52" s="26"/>
    </row>
    <row r="53" spans="1:19">
      <c r="A53" s="26"/>
      <c r="B53" s="83"/>
      <c r="C53" s="24"/>
      <c r="D53" s="24"/>
      <c r="E53" s="24"/>
      <c r="F53" s="49"/>
      <c r="G53" s="24"/>
      <c r="H53" s="24"/>
      <c r="J53" s="26"/>
      <c r="K53" s="26"/>
      <c r="L53" s="26"/>
      <c r="M53" s="26"/>
      <c r="N53" s="26"/>
      <c r="O53" s="26"/>
      <c r="P53" s="26"/>
      <c r="Q53" s="26"/>
      <c r="R53" s="26"/>
      <c r="S53" s="26"/>
    </row>
    <row r="54" spans="1:19">
      <c r="A54" s="26"/>
      <c r="B54" s="83"/>
      <c r="C54" s="24"/>
      <c r="D54" s="24"/>
      <c r="E54" s="24"/>
      <c r="F54" s="49"/>
      <c r="G54" s="24"/>
      <c r="H54" s="24"/>
      <c r="J54" s="26"/>
      <c r="K54" s="26"/>
      <c r="L54" s="26"/>
      <c r="M54" s="26"/>
      <c r="N54" s="26"/>
      <c r="O54" s="26"/>
      <c r="P54" s="26"/>
      <c r="Q54" s="26"/>
      <c r="R54" s="26"/>
      <c r="S54" s="26"/>
    </row>
    <row r="55" spans="1:19">
      <c r="A55" s="26"/>
      <c r="B55" s="83"/>
      <c r="C55" s="24"/>
      <c r="D55" s="24"/>
      <c r="E55" s="24"/>
      <c r="F55" s="49"/>
      <c r="G55" s="24"/>
      <c r="H55" s="24"/>
      <c r="J55" s="26"/>
      <c r="K55" s="26"/>
      <c r="L55" s="26"/>
      <c r="M55" s="26"/>
      <c r="N55" s="26"/>
      <c r="O55" s="26"/>
      <c r="P55" s="26"/>
      <c r="Q55" s="26"/>
      <c r="R55" s="26"/>
      <c r="S55" s="26"/>
    </row>
    <row r="56" spans="1:19">
      <c r="A56" s="26"/>
      <c r="B56" s="83"/>
      <c r="C56" s="24"/>
      <c r="D56" s="24"/>
      <c r="E56" s="24"/>
      <c r="F56" s="49"/>
      <c r="G56" s="24"/>
      <c r="H56" s="24"/>
      <c r="J56" s="26"/>
      <c r="K56" s="26"/>
      <c r="L56" s="26"/>
      <c r="M56" s="26"/>
      <c r="N56" s="26"/>
      <c r="O56" s="26"/>
      <c r="P56" s="26"/>
      <c r="Q56" s="26"/>
      <c r="R56" s="26"/>
      <c r="S56" s="26"/>
    </row>
    <row r="57" spans="1:19">
      <c r="A57" s="26"/>
      <c r="B57" s="83"/>
      <c r="C57" s="24"/>
      <c r="D57" s="24"/>
      <c r="E57" s="24"/>
      <c r="F57" s="49"/>
      <c r="G57" s="24"/>
      <c r="H57" s="24"/>
      <c r="J57" s="26"/>
      <c r="K57" s="26"/>
      <c r="L57" s="26"/>
      <c r="M57" s="26"/>
      <c r="N57" s="26"/>
      <c r="O57" s="26"/>
      <c r="P57" s="26"/>
      <c r="Q57" s="26"/>
      <c r="R57" s="26"/>
      <c r="S57" s="26"/>
    </row>
    <row r="58" spans="1:19">
      <c r="A58" s="26"/>
      <c r="B58" s="83"/>
      <c r="C58" s="24"/>
      <c r="D58" s="24"/>
      <c r="E58" s="24"/>
      <c r="F58" s="49"/>
      <c r="G58" s="24"/>
      <c r="H58" s="24"/>
      <c r="J58" s="26"/>
      <c r="K58" s="26"/>
      <c r="L58" s="26"/>
      <c r="M58" s="26"/>
      <c r="N58" s="26"/>
      <c r="O58" s="26"/>
      <c r="P58" s="26"/>
      <c r="Q58" s="26"/>
      <c r="R58" s="26"/>
      <c r="S58" s="26"/>
    </row>
    <row r="59" spans="1:19">
      <c r="A59" s="26"/>
      <c r="B59" s="83"/>
      <c r="C59" s="24"/>
      <c r="D59" s="24"/>
      <c r="E59" s="24"/>
      <c r="F59" s="49"/>
      <c r="G59" s="24"/>
      <c r="H59" s="24"/>
      <c r="J59" s="26"/>
      <c r="K59" s="26"/>
      <c r="L59" s="26"/>
      <c r="M59" s="26"/>
      <c r="N59" s="26"/>
      <c r="O59" s="26"/>
      <c r="P59" s="26"/>
      <c r="Q59" s="26"/>
      <c r="R59" s="26"/>
      <c r="S59" s="26"/>
    </row>
    <row r="60" spans="1:19">
      <c r="A60" s="26"/>
      <c r="B60" s="83"/>
      <c r="C60" s="24"/>
      <c r="D60" s="24"/>
      <c r="E60" s="24"/>
      <c r="F60" s="49"/>
      <c r="G60" s="24"/>
      <c r="H60" s="24"/>
      <c r="J60" s="26"/>
      <c r="K60" s="26"/>
      <c r="L60" s="26"/>
      <c r="M60" s="26"/>
      <c r="N60" s="26"/>
      <c r="O60" s="26"/>
      <c r="P60" s="26"/>
      <c r="Q60" s="26"/>
      <c r="R60" s="26"/>
      <c r="S60" s="26"/>
    </row>
    <row r="61" spans="1:19">
      <c r="A61" s="26"/>
      <c r="B61" s="83"/>
      <c r="C61" s="24"/>
      <c r="D61" s="24"/>
      <c r="E61" s="24"/>
      <c r="F61" s="49"/>
      <c r="G61" s="24"/>
      <c r="H61" s="24"/>
      <c r="J61" s="26"/>
      <c r="K61" s="26"/>
      <c r="L61" s="26"/>
      <c r="M61" s="26"/>
      <c r="N61" s="26"/>
      <c r="O61" s="26"/>
      <c r="P61" s="26"/>
      <c r="Q61" s="26"/>
      <c r="R61" s="26"/>
      <c r="S61" s="26"/>
    </row>
    <row r="62" spans="1:19">
      <c r="A62" s="26"/>
      <c r="B62" s="83"/>
      <c r="C62" s="24"/>
      <c r="D62" s="24"/>
      <c r="E62" s="24"/>
      <c r="F62" s="49"/>
      <c r="G62" s="24"/>
      <c r="H62" s="24"/>
      <c r="J62" s="26"/>
      <c r="K62" s="26"/>
      <c r="L62" s="26"/>
      <c r="M62" s="26"/>
      <c r="N62" s="26"/>
      <c r="O62" s="26"/>
      <c r="P62" s="26"/>
      <c r="Q62" s="26"/>
      <c r="R62" s="26"/>
      <c r="S62" s="26"/>
    </row>
    <row r="63" spans="1:19">
      <c r="A63" s="26"/>
      <c r="B63" s="83"/>
      <c r="C63" s="24"/>
      <c r="D63" s="24"/>
      <c r="E63" s="24"/>
      <c r="F63" s="49"/>
      <c r="G63" s="24"/>
      <c r="H63" s="24"/>
      <c r="J63" s="26"/>
      <c r="K63" s="26"/>
      <c r="L63" s="26"/>
      <c r="M63" s="26"/>
      <c r="N63" s="26"/>
      <c r="O63" s="26"/>
      <c r="P63" s="26"/>
      <c r="Q63" s="26"/>
      <c r="R63" s="26"/>
      <c r="S63" s="26"/>
    </row>
    <row r="64" spans="1:19">
      <c r="A64" s="26"/>
      <c r="B64" s="83"/>
      <c r="C64" s="24"/>
      <c r="D64" s="24"/>
      <c r="E64" s="24"/>
      <c r="F64" s="49"/>
      <c r="G64" s="24"/>
      <c r="H64" s="24"/>
      <c r="J64" s="26"/>
      <c r="K64" s="26"/>
      <c r="L64" s="26"/>
      <c r="M64" s="26"/>
      <c r="N64" s="26"/>
      <c r="O64" s="26"/>
      <c r="P64" s="26"/>
      <c r="Q64" s="26"/>
      <c r="R64" s="26"/>
      <c r="S64" s="26"/>
    </row>
    <row r="65" spans="1:19">
      <c r="A65" s="26"/>
      <c r="B65" s="83"/>
      <c r="C65" s="24"/>
      <c r="D65" s="24"/>
      <c r="E65" s="24"/>
      <c r="F65" s="49"/>
      <c r="G65" s="24"/>
      <c r="H65" s="24"/>
      <c r="J65" s="26"/>
      <c r="K65" s="26"/>
      <c r="L65" s="26"/>
      <c r="M65" s="26"/>
      <c r="N65" s="26"/>
      <c r="O65" s="26"/>
      <c r="P65" s="26"/>
      <c r="Q65" s="26"/>
      <c r="R65" s="26"/>
      <c r="S65" s="26"/>
    </row>
    <row r="66" spans="1:19">
      <c r="A66" s="26"/>
      <c r="B66" s="83"/>
      <c r="C66" s="24"/>
      <c r="D66" s="24"/>
      <c r="E66" s="24"/>
      <c r="F66" s="49"/>
      <c r="G66" s="24"/>
      <c r="H66" s="24"/>
      <c r="J66" s="26"/>
      <c r="K66" s="26"/>
      <c r="L66" s="26"/>
      <c r="M66" s="26"/>
      <c r="N66" s="26"/>
      <c r="O66" s="26"/>
      <c r="P66" s="26"/>
      <c r="Q66" s="26"/>
      <c r="R66" s="26"/>
      <c r="S66" s="26"/>
    </row>
    <row r="67" spans="1:19">
      <c r="A67" s="26"/>
      <c r="B67" s="83"/>
      <c r="C67" s="24"/>
      <c r="D67" s="24"/>
      <c r="E67" s="24"/>
      <c r="F67" s="49"/>
      <c r="G67" s="24"/>
      <c r="H67" s="24"/>
      <c r="J67" s="26"/>
      <c r="K67" s="26"/>
      <c r="L67" s="26"/>
      <c r="M67" s="26"/>
      <c r="N67" s="26"/>
      <c r="O67" s="26"/>
      <c r="P67" s="26"/>
      <c r="Q67" s="26"/>
      <c r="R67" s="26"/>
      <c r="S67" s="26"/>
    </row>
    <row r="68" spans="1:19">
      <c r="A68" s="26"/>
      <c r="B68" s="83"/>
      <c r="C68" s="24"/>
      <c r="D68" s="24"/>
      <c r="E68" s="24"/>
      <c r="F68" s="49"/>
      <c r="G68" s="24"/>
      <c r="H68" s="24"/>
      <c r="J68" s="26"/>
      <c r="K68" s="26"/>
      <c r="L68" s="26"/>
      <c r="M68" s="26"/>
      <c r="N68" s="26"/>
      <c r="O68" s="26"/>
      <c r="P68" s="26"/>
      <c r="Q68" s="26"/>
      <c r="R68" s="26"/>
      <c r="S68" s="26"/>
    </row>
    <row r="69" spans="1:19">
      <c r="A69" s="26"/>
      <c r="B69" s="83"/>
      <c r="C69" s="24"/>
      <c r="D69" s="24"/>
      <c r="E69" s="24"/>
      <c r="F69" s="49"/>
      <c r="G69" s="24"/>
      <c r="H69" s="24"/>
      <c r="J69" s="26"/>
      <c r="K69" s="26"/>
      <c r="L69" s="26"/>
      <c r="M69" s="26"/>
      <c r="N69" s="26"/>
      <c r="O69" s="26"/>
      <c r="P69" s="26"/>
      <c r="Q69" s="26"/>
      <c r="R69" s="26"/>
      <c r="S69" s="26"/>
    </row>
    <row r="70" spans="1:19">
      <c r="A70" s="26"/>
      <c r="B70" s="83"/>
      <c r="C70" s="24"/>
      <c r="D70" s="24"/>
      <c r="E70" s="24"/>
      <c r="F70" s="49"/>
      <c r="G70" s="24"/>
      <c r="H70" s="24"/>
      <c r="J70" s="26"/>
      <c r="K70" s="26"/>
      <c r="L70" s="26"/>
      <c r="M70" s="26"/>
      <c r="N70" s="26"/>
      <c r="O70" s="26"/>
      <c r="P70" s="26"/>
      <c r="Q70" s="26"/>
      <c r="R70" s="26"/>
      <c r="S70" s="26"/>
    </row>
    <row r="71" spans="1:19">
      <c r="A71" s="26"/>
      <c r="B71" s="83"/>
      <c r="C71" s="24"/>
      <c r="D71" s="24"/>
      <c r="E71" s="24"/>
      <c r="F71" s="49"/>
      <c r="G71" s="24"/>
      <c r="H71" s="24"/>
      <c r="J71" s="26"/>
      <c r="K71" s="26"/>
      <c r="L71" s="26"/>
      <c r="M71" s="26"/>
      <c r="N71" s="26"/>
      <c r="O71" s="26"/>
      <c r="P71" s="26"/>
      <c r="Q71" s="26"/>
      <c r="R71" s="26"/>
      <c r="S71" s="26"/>
    </row>
    <row r="72" spans="1:19">
      <c r="A72" s="26"/>
      <c r="B72" s="83"/>
      <c r="C72" s="24"/>
      <c r="D72" s="24"/>
      <c r="E72" s="24"/>
      <c r="F72" s="49"/>
      <c r="G72" s="24"/>
      <c r="H72" s="24"/>
      <c r="J72" s="26"/>
      <c r="K72" s="26"/>
      <c r="L72" s="26"/>
      <c r="M72" s="26"/>
      <c r="N72" s="26"/>
      <c r="O72" s="26"/>
      <c r="P72" s="26"/>
      <c r="Q72" s="26"/>
      <c r="R72" s="26"/>
      <c r="S72" s="26"/>
    </row>
    <row r="73" spans="1:19">
      <c r="A73" s="26"/>
      <c r="B73" s="83"/>
      <c r="C73" s="24"/>
      <c r="D73" s="24"/>
      <c r="E73" s="24"/>
      <c r="F73" s="49"/>
      <c r="G73" s="24"/>
      <c r="H73" s="24"/>
      <c r="J73" s="26"/>
      <c r="K73" s="26"/>
      <c r="L73" s="26"/>
      <c r="M73" s="26"/>
      <c r="N73" s="26"/>
      <c r="O73" s="26"/>
      <c r="P73" s="26"/>
      <c r="Q73" s="26"/>
      <c r="R73" s="26"/>
      <c r="S73" s="26"/>
    </row>
    <row r="74" spans="1:19">
      <c r="A74" s="26"/>
      <c r="B74" s="83"/>
      <c r="C74" s="24"/>
      <c r="D74" s="24"/>
      <c r="E74" s="24"/>
      <c r="F74" s="49"/>
      <c r="G74" s="24"/>
      <c r="H74" s="24"/>
      <c r="J74" s="26"/>
      <c r="K74" s="26"/>
      <c r="L74" s="26"/>
      <c r="M74" s="26"/>
      <c r="N74" s="26"/>
      <c r="O74" s="26"/>
      <c r="P74" s="26"/>
      <c r="Q74" s="26"/>
      <c r="R74" s="26"/>
      <c r="S74" s="26"/>
    </row>
    <row r="75" spans="1:19">
      <c r="A75" s="26"/>
      <c r="B75" s="83"/>
      <c r="C75" s="24"/>
      <c r="D75" s="24"/>
      <c r="E75" s="24"/>
      <c r="F75" s="49"/>
      <c r="G75" s="24"/>
      <c r="H75" s="24"/>
      <c r="J75" s="26"/>
      <c r="K75" s="26"/>
      <c r="L75" s="26"/>
      <c r="M75" s="26"/>
      <c r="N75" s="26"/>
      <c r="O75" s="26"/>
      <c r="P75" s="26"/>
      <c r="Q75" s="26"/>
      <c r="R75" s="26"/>
      <c r="S75" s="26"/>
    </row>
    <row r="76" spans="1:19">
      <c r="A76" s="26"/>
      <c r="B76" s="83"/>
      <c r="C76" s="24"/>
      <c r="D76" s="24"/>
      <c r="E76" s="24"/>
      <c r="F76" s="49"/>
      <c r="G76" s="24"/>
      <c r="H76" s="24"/>
      <c r="J76" s="26"/>
      <c r="K76" s="26"/>
      <c r="L76" s="26"/>
      <c r="M76" s="26"/>
      <c r="N76" s="26"/>
      <c r="O76" s="26"/>
      <c r="P76" s="26"/>
      <c r="Q76" s="26"/>
      <c r="R76" s="26"/>
      <c r="S76" s="26"/>
    </row>
    <row r="77" spans="1:19">
      <c r="A77" s="26"/>
      <c r="B77" s="83"/>
      <c r="C77" s="24"/>
      <c r="D77" s="24"/>
      <c r="E77" s="24"/>
      <c r="F77" s="49"/>
      <c r="G77" s="24"/>
      <c r="H77" s="24"/>
      <c r="J77" s="26"/>
      <c r="K77" s="26"/>
      <c r="L77" s="26"/>
      <c r="M77" s="26"/>
      <c r="N77" s="26"/>
      <c r="O77" s="26"/>
      <c r="P77" s="26"/>
      <c r="Q77" s="26"/>
      <c r="R77" s="26"/>
      <c r="S77" s="26"/>
    </row>
    <row r="78" spans="1:19">
      <c r="A78" s="26"/>
      <c r="B78" s="83"/>
      <c r="C78" s="24"/>
      <c r="D78" s="24"/>
      <c r="E78" s="24"/>
      <c r="F78" s="49"/>
      <c r="G78" s="24"/>
      <c r="H78" s="24"/>
      <c r="J78" s="26"/>
      <c r="K78" s="26"/>
      <c r="L78" s="26"/>
      <c r="M78" s="26"/>
      <c r="N78" s="26"/>
      <c r="O78" s="26"/>
      <c r="P78" s="26"/>
      <c r="Q78" s="26"/>
      <c r="R78" s="26"/>
      <c r="S78" s="26"/>
    </row>
    <row r="79" spans="1:19">
      <c r="A79" s="26"/>
      <c r="B79" s="83"/>
      <c r="C79" s="24"/>
      <c r="D79" s="24"/>
      <c r="E79" s="24"/>
      <c r="F79" s="49"/>
      <c r="G79" s="24"/>
      <c r="H79" s="24"/>
      <c r="J79" s="26"/>
      <c r="K79" s="26"/>
      <c r="L79" s="26"/>
      <c r="M79" s="26"/>
      <c r="N79" s="26"/>
      <c r="O79" s="26"/>
      <c r="P79" s="26"/>
      <c r="Q79" s="26"/>
      <c r="R79" s="26"/>
      <c r="S79" s="26"/>
    </row>
    <row r="80" spans="1:19">
      <c r="A80" s="26"/>
      <c r="B80" s="83"/>
      <c r="C80" s="24"/>
      <c r="D80" s="24"/>
      <c r="E80" s="24"/>
      <c r="F80" s="49"/>
      <c r="G80" s="24"/>
      <c r="H80" s="24"/>
      <c r="J80" s="26"/>
      <c r="K80" s="26"/>
      <c r="L80" s="26"/>
      <c r="M80" s="26"/>
      <c r="N80" s="26"/>
      <c r="O80" s="26"/>
      <c r="P80" s="26"/>
      <c r="Q80" s="26"/>
      <c r="R80" s="26"/>
      <c r="S80" s="26"/>
    </row>
    <row r="81" spans="1:19">
      <c r="A81" s="26"/>
      <c r="B81" s="83"/>
      <c r="C81" s="24"/>
      <c r="D81" s="24"/>
      <c r="E81" s="24"/>
      <c r="F81" s="49"/>
      <c r="G81" s="24"/>
      <c r="H81" s="24"/>
      <c r="J81" s="26"/>
      <c r="K81" s="26"/>
      <c r="L81" s="26"/>
      <c r="M81" s="26"/>
      <c r="N81" s="26"/>
      <c r="O81" s="26"/>
      <c r="P81" s="26"/>
      <c r="Q81" s="26"/>
      <c r="R81" s="26"/>
      <c r="S81" s="26"/>
    </row>
    <row r="82" spans="1:19">
      <c r="A82" s="26"/>
      <c r="B82" s="83"/>
      <c r="C82" s="24"/>
      <c r="D82" s="24"/>
      <c r="E82" s="24"/>
      <c r="F82" s="49"/>
      <c r="G82" s="24"/>
      <c r="H82" s="24"/>
      <c r="J82" s="26"/>
      <c r="K82" s="26"/>
      <c r="L82" s="26"/>
      <c r="M82" s="26"/>
      <c r="N82" s="26"/>
      <c r="O82" s="26"/>
      <c r="P82" s="26"/>
      <c r="Q82" s="26"/>
      <c r="R82" s="26"/>
      <c r="S82" s="26"/>
    </row>
    <row r="83" spans="1:19">
      <c r="A83" s="26"/>
      <c r="B83" s="83"/>
      <c r="C83" s="24"/>
      <c r="D83" s="24"/>
      <c r="E83" s="24"/>
      <c r="F83" s="49"/>
      <c r="G83" s="24"/>
      <c r="H83" s="24"/>
      <c r="J83" s="26"/>
      <c r="K83" s="26"/>
      <c r="L83" s="26"/>
      <c r="M83" s="26"/>
      <c r="N83" s="26"/>
      <c r="O83" s="26"/>
      <c r="P83" s="26"/>
      <c r="Q83" s="26"/>
      <c r="R83" s="26"/>
      <c r="S83" s="26"/>
    </row>
    <row r="84" spans="1:19">
      <c r="A84" s="26"/>
      <c r="B84" s="83"/>
      <c r="C84" s="24"/>
      <c r="D84" s="24"/>
      <c r="E84" s="24"/>
      <c r="F84" s="49"/>
      <c r="G84" s="24"/>
      <c r="H84" s="24"/>
      <c r="J84" s="26"/>
      <c r="K84" s="26"/>
      <c r="L84" s="26"/>
      <c r="M84" s="26"/>
      <c r="N84" s="26"/>
      <c r="O84" s="26"/>
      <c r="P84" s="26"/>
      <c r="Q84" s="26"/>
      <c r="R84" s="26"/>
      <c r="S84" s="26"/>
    </row>
    <row r="85" spans="1:19">
      <c r="A85" s="26"/>
      <c r="B85" s="83"/>
      <c r="C85" s="24"/>
      <c r="D85" s="24"/>
      <c r="E85" s="24"/>
      <c r="F85" s="49"/>
      <c r="G85" s="24"/>
      <c r="H85" s="24"/>
      <c r="J85" s="26"/>
      <c r="K85" s="26"/>
      <c r="L85" s="26"/>
      <c r="M85" s="26"/>
      <c r="N85" s="26"/>
      <c r="O85" s="26"/>
      <c r="P85" s="26"/>
      <c r="Q85" s="26"/>
      <c r="R85" s="26"/>
      <c r="S85" s="26"/>
    </row>
  </sheetData>
  <sheetProtection password="CF35" sheet="1" objects="1" scenarios="1"/>
  <protectedRanges>
    <protectedRange sqref="F4:G11" name="Plage1"/>
  </protectedRanges>
  <mergeCells count="3">
    <mergeCell ref="A9:A11"/>
    <mergeCell ref="A1:I1"/>
    <mergeCell ref="A4:A7"/>
  </mergeCells>
  <dataValidations count="1">
    <dataValidation type="list" allowBlank="1" showInputMessage="1" showErrorMessage="1" sqref="F4:F11">
      <formula1>"OUI,NON"</formula1>
    </dataValidation>
  </dataValidations>
  <pageMargins left="0.25" right="0.25" top="0.75" bottom="0.75" header="0.3" footer="0.3"/>
  <pageSetup paperSize="9" scale="7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351"/>
  <sheetViews>
    <sheetView showGridLines="0" topLeftCell="A10" zoomScale="120" zoomScaleNormal="120" workbookViewId="0">
      <selection activeCell="F12" sqref="F12"/>
    </sheetView>
  </sheetViews>
  <sheetFormatPr baseColWidth="10" defaultColWidth="11.42578125" defaultRowHeight="12.75"/>
  <cols>
    <col min="1" max="1" width="5.42578125" style="23" customWidth="1"/>
    <col min="2" max="2" width="47.85546875" style="10" bestFit="1" customWidth="1"/>
    <col min="3" max="3" width="30" style="10" bestFit="1" customWidth="1"/>
    <col min="4" max="4" width="15.85546875" style="10" customWidth="1"/>
    <col min="5" max="5" width="2.5703125" style="24" customWidth="1"/>
    <col min="6" max="6" width="16" style="25" customWidth="1"/>
    <col min="7" max="7" width="21.28515625" style="23" bestFit="1" customWidth="1"/>
    <col min="8" max="8" width="29.28515625" style="10" bestFit="1" customWidth="1"/>
    <col min="9" max="9" width="27.28515625" style="10" customWidth="1"/>
    <col min="10" max="16384" width="11.42578125" style="23"/>
  </cols>
  <sheetData>
    <row r="1" spans="1:37" ht="19.5" thickBot="1">
      <c r="A1" s="154" t="s">
        <v>122</v>
      </c>
      <c r="B1" s="159"/>
      <c r="C1" s="159"/>
      <c r="D1" s="159"/>
      <c r="E1" s="159"/>
      <c r="F1" s="159"/>
      <c r="G1" s="159"/>
      <c r="H1" s="159"/>
      <c r="I1" s="160"/>
    </row>
    <row r="3" spans="1:37" ht="72" customHeight="1">
      <c r="A3" s="137" t="s">
        <v>227</v>
      </c>
      <c r="B3" s="27" t="s">
        <v>0</v>
      </c>
      <c r="C3" s="27" t="s">
        <v>15</v>
      </c>
      <c r="D3" s="27" t="s">
        <v>2</v>
      </c>
      <c r="F3" s="27" t="s">
        <v>94</v>
      </c>
      <c r="G3" s="28" t="s">
        <v>130</v>
      </c>
      <c r="H3" s="29" t="s">
        <v>3</v>
      </c>
      <c r="I3" s="30" t="s">
        <v>95</v>
      </c>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row>
    <row r="4" spans="1:37" ht="78" customHeight="1" thickBot="1">
      <c r="A4" s="157" t="s">
        <v>16</v>
      </c>
      <c r="B4" s="32" t="s">
        <v>36</v>
      </c>
      <c r="C4" s="33" t="s">
        <v>37</v>
      </c>
      <c r="D4" s="34">
        <v>1</v>
      </c>
      <c r="F4" s="35" t="s">
        <v>97</v>
      </c>
      <c r="G4" s="36"/>
      <c r="H4" s="37"/>
      <c r="I4" s="37" t="s">
        <v>206</v>
      </c>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row>
    <row r="5" spans="1:37" ht="63.75" customHeight="1" thickBot="1">
      <c r="A5" s="157"/>
      <c r="B5" s="39" t="s">
        <v>137</v>
      </c>
      <c r="C5" s="33" t="s">
        <v>38</v>
      </c>
      <c r="D5" s="40">
        <v>1</v>
      </c>
      <c r="F5" s="35" t="s">
        <v>97</v>
      </c>
      <c r="G5" s="36"/>
      <c r="H5" s="37" t="s">
        <v>224</v>
      </c>
      <c r="I5" s="37" t="s">
        <v>207</v>
      </c>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row>
    <row r="6" spans="1:37" ht="90" customHeight="1" thickBot="1">
      <c r="A6" s="157"/>
      <c r="B6" s="39" t="s">
        <v>254</v>
      </c>
      <c r="C6" s="33" t="s">
        <v>38</v>
      </c>
      <c r="D6" s="40">
        <v>1</v>
      </c>
      <c r="F6" s="35" t="s">
        <v>97</v>
      </c>
      <c r="G6" s="36"/>
      <c r="H6" s="37"/>
      <c r="I6" s="37" t="s">
        <v>207</v>
      </c>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row>
    <row r="7" spans="1:37" ht="96.75" customHeight="1" thickBot="1">
      <c r="A7" s="157"/>
      <c r="B7" s="39" t="s">
        <v>203</v>
      </c>
      <c r="C7" s="33" t="s">
        <v>202</v>
      </c>
      <c r="D7" s="40">
        <v>1</v>
      </c>
      <c r="F7" s="35" t="s">
        <v>97</v>
      </c>
      <c r="G7" s="36"/>
      <c r="H7" s="37"/>
      <c r="I7" s="37" t="s">
        <v>207</v>
      </c>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row>
    <row r="8" spans="1:37" ht="61.5" customHeight="1" thickBot="1">
      <c r="A8" s="146" t="s">
        <v>22</v>
      </c>
      <c r="B8" s="42" t="s">
        <v>195</v>
      </c>
      <c r="C8" s="43" t="s">
        <v>39</v>
      </c>
      <c r="D8" s="43" t="s">
        <v>124</v>
      </c>
      <c r="F8" s="35" t="s">
        <v>97</v>
      </c>
      <c r="G8" s="36"/>
      <c r="H8" s="44" t="s">
        <v>239</v>
      </c>
      <c r="I8" s="44"/>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row>
    <row r="9" spans="1:37" ht="47.45" customHeight="1" thickBot="1">
      <c r="A9" s="146"/>
      <c r="B9" s="42" t="s">
        <v>138</v>
      </c>
      <c r="C9" s="43" t="s">
        <v>223</v>
      </c>
      <c r="D9" s="43" t="s">
        <v>102</v>
      </c>
      <c r="F9" s="35" t="s">
        <v>97</v>
      </c>
      <c r="G9" s="45"/>
      <c r="H9" s="44" t="s">
        <v>204</v>
      </c>
      <c r="I9" s="44"/>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row>
    <row r="10" spans="1:37" ht="48.95" customHeight="1" thickBot="1">
      <c r="A10" s="146"/>
      <c r="B10" s="42" t="s">
        <v>40</v>
      </c>
      <c r="C10" s="43" t="s">
        <v>201</v>
      </c>
      <c r="D10" s="106">
        <v>1</v>
      </c>
      <c r="F10" s="35" t="s">
        <v>97</v>
      </c>
      <c r="G10" s="36"/>
      <c r="H10" s="44" t="s">
        <v>41</v>
      </c>
      <c r="I10" s="44" t="s">
        <v>208</v>
      </c>
      <c r="J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row>
    <row r="11" spans="1:37" ht="51" customHeight="1" thickBot="1">
      <c r="A11" s="146"/>
      <c r="B11" s="42" t="s">
        <v>196</v>
      </c>
      <c r="C11" s="43" t="s">
        <v>200</v>
      </c>
      <c r="D11" s="106">
        <v>1</v>
      </c>
      <c r="F11" s="35" t="s">
        <v>97</v>
      </c>
      <c r="G11" s="36"/>
      <c r="H11" s="44" t="s">
        <v>205</v>
      </c>
      <c r="I11" s="44" t="s">
        <v>42</v>
      </c>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1:37" ht="68.25" customHeight="1" thickBot="1">
      <c r="A12" s="147" t="s">
        <v>27</v>
      </c>
      <c r="B12" s="46" t="s">
        <v>139</v>
      </c>
      <c r="C12" s="47" t="s">
        <v>198</v>
      </c>
      <c r="D12" s="47" t="s">
        <v>102</v>
      </c>
      <c r="F12" s="35" t="s">
        <v>97</v>
      </c>
      <c r="G12" s="36"/>
      <c r="H12" s="48"/>
      <c r="I12" s="48" t="s">
        <v>31</v>
      </c>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1:37" ht="74.45" customHeight="1" thickBot="1">
      <c r="A13" s="147"/>
      <c r="B13" s="46" t="s">
        <v>197</v>
      </c>
      <c r="C13" s="47" t="s">
        <v>43</v>
      </c>
      <c r="D13" s="47" t="s">
        <v>44</v>
      </c>
      <c r="F13" s="35" t="s">
        <v>97</v>
      </c>
      <c r="G13" s="36"/>
      <c r="H13" s="48" t="s">
        <v>45</v>
      </c>
      <c r="I13" s="48"/>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row>
    <row r="14" spans="1:37" ht="61.5" customHeight="1" thickBot="1">
      <c r="A14" s="158"/>
      <c r="B14" s="46" t="s">
        <v>199</v>
      </c>
      <c r="C14" s="47" t="s">
        <v>46</v>
      </c>
      <c r="D14" s="47" t="s">
        <v>102</v>
      </c>
      <c r="F14" s="35" t="s">
        <v>97</v>
      </c>
      <c r="G14" s="36"/>
      <c r="H14" s="48" t="s">
        <v>47</v>
      </c>
      <c r="I14" s="48"/>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row>
    <row r="15" spans="1:37">
      <c r="A15" s="26"/>
      <c r="B15" s="24"/>
      <c r="C15" s="24"/>
      <c r="D15" s="24"/>
      <c r="F15" s="49"/>
      <c r="G15" s="26"/>
      <c r="H15" s="24"/>
      <c r="I15" s="24"/>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row>
    <row r="16" spans="1:37">
      <c r="A16" s="26"/>
      <c r="B16" s="24"/>
      <c r="C16" s="24"/>
      <c r="D16" s="89" t="s">
        <v>16</v>
      </c>
      <c r="F16" s="49">
        <f>SUM(IF(F4="OUI",1,0)+SUM(IF(F5="OUI",1,0))+SUM(IF(F6="OUI",1,0))+SUM(IF(F7="OUI",1,0)))</f>
        <v>0</v>
      </c>
      <c r="G16" s="26">
        <f>F16/4</f>
        <v>0</v>
      </c>
      <c r="H16" s="24"/>
      <c r="I16" s="24"/>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row>
    <row r="17" spans="1:37">
      <c r="A17" s="26"/>
      <c r="B17" s="24"/>
      <c r="C17" s="24"/>
      <c r="D17" s="89" t="s">
        <v>22</v>
      </c>
      <c r="F17" s="49">
        <f>SUM(IF(F8="OUI",1,0)+SUM(IF(F9="OUI",1,0))+SUM(IF(F10="OUI",1,0))+SUM(IF(F11="OUI",1,0)))</f>
        <v>0</v>
      </c>
      <c r="G17" s="26">
        <f>F17/4</f>
        <v>0</v>
      </c>
      <c r="H17" s="24"/>
      <c r="I17" s="24"/>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37">
      <c r="A18" s="26"/>
      <c r="B18" s="24"/>
      <c r="C18" s="24"/>
      <c r="D18" s="89" t="s">
        <v>27</v>
      </c>
      <c r="F18" s="49">
        <f>SUM(IF(F12="OUI",1,0)+SUM(IF(F13="OUI",1,0))+SUM(IF(F14="OUI",1,0)))</f>
        <v>0</v>
      </c>
      <c r="G18" s="26">
        <f>F18/3</f>
        <v>0</v>
      </c>
      <c r="H18" s="24"/>
      <c r="I18" s="24"/>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row>
    <row r="19" spans="1:37">
      <c r="A19" s="26"/>
      <c r="B19" s="24"/>
      <c r="C19" s="24"/>
      <c r="D19" s="24"/>
      <c r="F19" s="49"/>
      <c r="G19" s="26"/>
      <c r="H19" s="24"/>
      <c r="I19" s="24"/>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row>
    <row r="20" spans="1:37">
      <c r="A20" s="26"/>
      <c r="B20" s="24"/>
      <c r="C20" s="24"/>
      <c r="D20" s="24"/>
      <c r="F20" s="49"/>
      <c r="G20" s="26"/>
      <c r="H20" s="24"/>
      <c r="I20" s="24"/>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row>
    <row r="21" spans="1:37">
      <c r="A21" s="26"/>
      <c r="B21" s="24"/>
      <c r="C21" s="24"/>
      <c r="D21" s="24"/>
      <c r="F21" s="49"/>
      <c r="G21" s="26"/>
      <c r="H21" s="24"/>
      <c r="I21" s="24"/>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37">
      <c r="A22" s="26"/>
      <c r="B22" s="24"/>
      <c r="C22" s="24"/>
      <c r="D22" s="24"/>
      <c r="F22" s="49"/>
      <c r="G22" s="26"/>
      <c r="H22" s="24"/>
      <c r="I22" s="24"/>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row>
    <row r="23" spans="1:37">
      <c r="A23" s="26"/>
      <c r="B23" s="24"/>
      <c r="C23" s="24"/>
      <c r="D23" s="24"/>
      <c r="F23" s="49"/>
      <c r="G23" s="26"/>
      <c r="H23" s="24"/>
      <c r="I23" s="24"/>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row>
    <row r="24" spans="1:37">
      <c r="A24" s="26"/>
      <c r="B24" s="24"/>
      <c r="C24" s="24"/>
      <c r="D24" s="24"/>
      <c r="F24" s="49"/>
      <c r="G24" s="26"/>
      <c r="H24" s="24"/>
      <c r="I24" s="24"/>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1:37">
      <c r="A25" s="26"/>
      <c r="B25" s="24"/>
      <c r="C25" s="24"/>
      <c r="D25" s="24"/>
      <c r="F25" s="49"/>
      <c r="G25" s="26"/>
      <c r="H25" s="24"/>
      <c r="I25" s="24"/>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1:37">
      <c r="A26" s="26"/>
      <c r="B26" s="24"/>
      <c r="C26" s="24"/>
      <c r="D26" s="24"/>
      <c r="F26" s="49"/>
      <c r="G26" s="26"/>
      <c r="H26" s="24"/>
      <c r="I26" s="24"/>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row>
    <row r="27" spans="1:37">
      <c r="A27" s="26"/>
      <c r="B27" s="24"/>
      <c r="C27" s="24"/>
      <c r="D27" s="24"/>
      <c r="F27" s="49"/>
      <c r="G27" s="26"/>
      <c r="H27" s="24"/>
      <c r="I27" s="24"/>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row>
    <row r="28" spans="1:37">
      <c r="A28" s="26"/>
      <c r="B28" s="24"/>
      <c r="C28" s="24"/>
      <c r="D28" s="24"/>
      <c r="F28" s="49"/>
      <c r="G28" s="26"/>
      <c r="H28" s="24"/>
      <c r="I28" s="24"/>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row>
    <row r="29" spans="1:37">
      <c r="A29" s="26"/>
      <c r="B29" s="24"/>
      <c r="C29" s="24"/>
      <c r="D29" s="24"/>
      <c r="F29" s="49"/>
      <c r="G29" s="26"/>
      <c r="H29" s="24"/>
      <c r="I29" s="24"/>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row>
    <row r="30" spans="1:37">
      <c r="A30" s="26"/>
      <c r="B30" s="24"/>
      <c r="C30" s="24"/>
      <c r="D30" s="24"/>
      <c r="F30" s="49"/>
      <c r="G30" s="26"/>
      <c r="H30" s="24"/>
      <c r="I30" s="24"/>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row>
    <row r="31" spans="1:37">
      <c r="A31" s="26"/>
      <c r="B31" s="24"/>
      <c r="C31" s="24"/>
      <c r="D31" s="24"/>
      <c r="F31" s="49"/>
      <c r="G31" s="26"/>
      <c r="H31" s="24"/>
      <c r="I31" s="24"/>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row>
    <row r="32" spans="1:37">
      <c r="A32" s="26"/>
      <c r="B32" s="24"/>
      <c r="C32" s="24"/>
      <c r="D32" s="24"/>
      <c r="F32" s="49"/>
      <c r="G32" s="26"/>
      <c r="H32" s="24"/>
      <c r="I32" s="24"/>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row>
    <row r="33" spans="1:37">
      <c r="A33" s="26"/>
      <c r="B33" s="24"/>
      <c r="C33" s="24"/>
      <c r="D33" s="24"/>
      <c r="F33" s="49"/>
      <c r="G33" s="26"/>
      <c r="H33" s="24"/>
      <c r="I33" s="24"/>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row>
    <row r="34" spans="1:37">
      <c r="A34" s="26"/>
      <c r="B34" s="24"/>
      <c r="C34" s="24"/>
      <c r="D34" s="24"/>
      <c r="F34" s="49"/>
      <c r="G34" s="26"/>
      <c r="H34" s="24"/>
      <c r="I34" s="24"/>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row>
    <row r="35" spans="1:37">
      <c r="A35" s="26"/>
      <c r="B35" s="24"/>
      <c r="C35" s="24"/>
      <c r="D35" s="24"/>
      <c r="F35" s="49"/>
      <c r="G35" s="26"/>
      <c r="H35" s="24"/>
      <c r="I35" s="24"/>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row>
    <row r="36" spans="1:37">
      <c r="A36" s="26"/>
      <c r="B36" s="24"/>
      <c r="C36" s="24"/>
      <c r="D36" s="24"/>
      <c r="F36" s="49"/>
      <c r="G36" s="26"/>
      <c r="H36" s="24"/>
      <c r="I36" s="24"/>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row>
    <row r="37" spans="1:37">
      <c r="A37" s="26"/>
      <c r="B37" s="24"/>
      <c r="C37" s="24"/>
      <c r="D37" s="24"/>
      <c r="F37" s="49"/>
      <c r="G37" s="26"/>
      <c r="H37" s="24"/>
      <c r="I37" s="24"/>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row>
    <row r="38" spans="1:37">
      <c r="A38" s="26"/>
      <c r="B38" s="24"/>
      <c r="C38" s="24"/>
      <c r="D38" s="24"/>
      <c r="F38" s="49"/>
      <c r="G38" s="26"/>
      <c r="H38" s="24"/>
      <c r="I38" s="24"/>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row>
    <row r="39" spans="1:37">
      <c r="A39" s="26"/>
      <c r="B39" s="24"/>
      <c r="C39" s="24"/>
      <c r="D39" s="24"/>
      <c r="F39" s="49"/>
      <c r="G39" s="26"/>
      <c r="H39" s="24"/>
      <c r="I39" s="24"/>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row>
    <row r="40" spans="1:37">
      <c r="A40" s="26"/>
      <c r="B40" s="24"/>
      <c r="C40" s="24"/>
      <c r="D40" s="24"/>
      <c r="F40" s="49"/>
      <c r="G40" s="26"/>
      <c r="H40" s="24"/>
      <c r="I40" s="24"/>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row>
    <row r="41" spans="1:37">
      <c r="A41" s="26"/>
      <c r="B41" s="24"/>
      <c r="C41" s="24"/>
      <c r="D41" s="24"/>
      <c r="F41" s="49"/>
      <c r="G41" s="26"/>
      <c r="H41" s="24"/>
      <c r="I41" s="24"/>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row>
    <row r="42" spans="1:37">
      <c r="A42" s="26"/>
      <c r="B42" s="24"/>
      <c r="C42" s="24"/>
      <c r="D42" s="24"/>
      <c r="F42" s="49"/>
      <c r="G42" s="26"/>
      <c r="H42" s="24"/>
      <c r="I42" s="24"/>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row>
    <row r="43" spans="1:37">
      <c r="A43" s="26"/>
      <c r="B43" s="24"/>
      <c r="C43" s="24"/>
      <c r="D43" s="24"/>
      <c r="F43" s="49"/>
      <c r="G43" s="26"/>
      <c r="H43" s="24"/>
      <c r="I43" s="24"/>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row>
    <row r="44" spans="1:37">
      <c r="A44" s="26"/>
      <c r="B44" s="24"/>
      <c r="C44" s="24"/>
      <c r="D44" s="24"/>
      <c r="F44" s="49"/>
      <c r="G44" s="26"/>
      <c r="H44" s="24"/>
      <c r="I44" s="24"/>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row>
    <row r="45" spans="1:37">
      <c r="A45" s="26"/>
      <c r="B45" s="24"/>
      <c r="C45" s="24"/>
      <c r="D45" s="24"/>
      <c r="F45" s="49"/>
      <c r="G45" s="26"/>
      <c r="H45" s="24"/>
      <c r="I45" s="24"/>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row>
    <row r="46" spans="1:37">
      <c r="A46" s="26"/>
      <c r="B46" s="24"/>
      <c r="C46" s="24"/>
      <c r="D46" s="24"/>
      <c r="F46" s="49"/>
      <c r="G46" s="26"/>
      <c r="H46" s="24"/>
      <c r="I46" s="24"/>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row>
    <row r="47" spans="1:37">
      <c r="A47" s="26"/>
      <c r="B47" s="24"/>
      <c r="C47" s="24"/>
      <c r="D47" s="24"/>
      <c r="F47" s="49"/>
      <c r="G47" s="26"/>
      <c r="H47" s="24"/>
      <c r="I47" s="24"/>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1:37">
      <c r="A48" s="26"/>
      <c r="B48" s="24"/>
      <c r="C48" s="24"/>
      <c r="D48" s="24"/>
      <c r="F48" s="49"/>
      <c r="G48" s="26"/>
      <c r="H48" s="24"/>
      <c r="I48" s="24"/>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row>
    <row r="49" spans="1:37">
      <c r="A49" s="26"/>
      <c r="B49" s="24"/>
      <c r="C49" s="24"/>
      <c r="D49" s="24"/>
      <c r="F49" s="49"/>
      <c r="G49" s="26"/>
      <c r="H49" s="24"/>
      <c r="I49" s="24"/>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1:37">
      <c r="A50" s="26"/>
      <c r="B50" s="24"/>
      <c r="C50" s="24"/>
      <c r="D50" s="24"/>
      <c r="F50" s="49"/>
      <c r="G50" s="26"/>
      <c r="H50" s="24"/>
      <c r="I50" s="2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row>
    <row r="51" spans="1:37">
      <c r="A51" s="26"/>
      <c r="B51" s="24"/>
      <c r="C51" s="24"/>
      <c r="D51" s="24"/>
      <c r="F51" s="49"/>
      <c r="G51" s="26"/>
      <c r="H51" s="24"/>
      <c r="I51" s="24"/>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2" spans="1:37">
      <c r="A52" s="26"/>
      <c r="B52" s="24"/>
      <c r="C52" s="24"/>
      <c r="D52" s="24"/>
      <c r="F52" s="49"/>
      <c r="G52" s="26"/>
      <c r="H52" s="24"/>
      <c r="I52" s="24"/>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row r="53" spans="1:37">
      <c r="A53" s="26"/>
      <c r="B53" s="24"/>
      <c r="C53" s="24"/>
      <c r="D53" s="24"/>
      <c r="F53" s="49"/>
      <c r="G53" s="26"/>
      <c r="H53" s="24"/>
      <c r="I53" s="24"/>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row>
    <row r="54" spans="1:37">
      <c r="A54" s="26"/>
      <c r="B54" s="24"/>
      <c r="C54" s="24"/>
      <c r="D54" s="24"/>
      <c r="F54" s="49"/>
      <c r="G54" s="26"/>
      <c r="H54" s="24"/>
      <c r="I54" s="24"/>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row>
    <row r="55" spans="1:37">
      <c r="A55" s="26"/>
      <c r="B55" s="24"/>
      <c r="C55" s="24"/>
      <c r="D55" s="24"/>
      <c r="F55" s="49"/>
      <c r="G55" s="26"/>
      <c r="H55" s="24"/>
      <c r="I55" s="24"/>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row>
    <row r="56" spans="1:37">
      <c r="A56" s="26"/>
      <c r="B56" s="24"/>
      <c r="C56" s="24"/>
      <c r="D56" s="24"/>
      <c r="F56" s="49"/>
      <c r="G56" s="26"/>
      <c r="H56" s="24"/>
      <c r="I56" s="24"/>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row>
    <row r="57" spans="1:37">
      <c r="A57" s="26"/>
      <c r="B57" s="24"/>
      <c r="C57" s="24"/>
      <c r="D57" s="24"/>
      <c r="F57" s="49"/>
      <c r="G57" s="26"/>
      <c r="H57" s="24"/>
      <c r="I57" s="24"/>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row>
    <row r="58" spans="1:37">
      <c r="A58" s="26"/>
      <c r="B58" s="24"/>
      <c r="C58" s="24"/>
      <c r="D58" s="24"/>
      <c r="F58" s="49"/>
      <c r="G58" s="26"/>
      <c r="H58" s="24"/>
      <c r="I58" s="24"/>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row>
    <row r="59" spans="1:37">
      <c r="A59" s="26"/>
      <c r="B59" s="24"/>
      <c r="C59" s="24"/>
      <c r="D59" s="24"/>
      <c r="F59" s="49"/>
      <c r="G59" s="26"/>
      <c r="H59" s="24"/>
      <c r="I59" s="24"/>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row>
    <row r="60" spans="1:37">
      <c r="A60" s="26"/>
      <c r="B60" s="24"/>
      <c r="C60" s="24"/>
      <c r="D60" s="24"/>
      <c r="F60" s="49"/>
      <c r="G60" s="26"/>
      <c r="H60" s="24"/>
      <c r="I60" s="24"/>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row>
    <row r="61" spans="1:37">
      <c r="A61" s="26"/>
      <c r="B61" s="24"/>
      <c r="C61" s="24"/>
      <c r="D61" s="24"/>
      <c r="F61" s="49"/>
      <c r="G61" s="26"/>
      <c r="H61" s="24"/>
      <c r="I61" s="24"/>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row>
    <row r="62" spans="1:37">
      <c r="A62" s="26"/>
      <c r="B62" s="24"/>
      <c r="C62" s="24"/>
      <c r="D62" s="24"/>
      <c r="F62" s="49"/>
      <c r="G62" s="26"/>
      <c r="H62" s="24"/>
      <c r="I62" s="24"/>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row>
    <row r="63" spans="1:37">
      <c r="A63" s="26"/>
      <c r="B63" s="24"/>
      <c r="C63" s="24"/>
      <c r="D63" s="24"/>
      <c r="F63" s="49"/>
      <c r="G63" s="26"/>
      <c r="H63" s="24"/>
      <c r="I63" s="24"/>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row>
    <row r="64" spans="1:37">
      <c r="A64" s="26"/>
      <c r="B64" s="24"/>
      <c r="C64" s="24"/>
      <c r="D64" s="24"/>
      <c r="F64" s="49"/>
      <c r="G64" s="26"/>
      <c r="H64" s="24"/>
      <c r="I64" s="24"/>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row>
    <row r="65" spans="1:37">
      <c r="A65" s="26"/>
      <c r="B65" s="24"/>
      <c r="C65" s="24"/>
      <c r="D65" s="24"/>
      <c r="F65" s="49"/>
      <c r="G65" s="26"/>
      <c r="H65" s="24"/>
      <c r="I65" s="24"/>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row>
    <row r="66" spans="1:37">
      <c r="A66" s="26"/>
      <c r="B66" s="24"/>
      <c r="C66" s="24"/>
      <c r="D66" s="24"/>
      <c r="F66" s="49"/>
      <c r="G66" s="26"/>
      <c r="H66" s="24"/>
      <c r="I66" s="24"/>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row>
    <row r="67" spans="1:37">
      <c r="A67" s="26"/>
      <c r="B67" s="24"/>
      <c r="C67" s="24"/>
      <c r="D67" s="24"/>
      <c r="F67" s="49"/>
      <c r="G67" s="26"/>
      <c r="H67" s="24"/>
      <c r="I67" s="24"/>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row>
    <row r="68" spans="1:37">
      <c r="A68" s="26"/>
      <c r="B68" s="24"/>
      <c r="C68" s="24"/>
      <c r="D68" s="24"/>
      <c r="F68" s="49"/>
      <c r="G68" s="26"/>
      <c r="H68" s="24"/>
      <c r="I68" s="24"/>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row>
    <row r="69" spans="1:37">
      <c r="A69" s="26"/>
      <c r="B69" s="24"/>
      <c r="C69" s="24"/>
      <c r="D69" s="24"/>
      <c r="F69" s="49"/>
      <c r="G69" s="26"/>
      <c r="H69" s="24"/>
      <c r="I69" s="24"/>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row>
    <row r="70" spans="1:37">
      <c r="A70" s="26"/>
      <c r="B70" s="24"/>
      <c r="C70" s="24"/>
      <c r="D70" s="24"/>
      <c r="F70" s="49"/>
      <c r="G70" s="26"/>
      <c r="H70" s="24"/>
      <c r="I70" s="24"/>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row>
    <row r="71" spans="1:37">
      <c r="A71" s="26"/>
      <c r="B71" s="24"/>
      <c r="C71" s="24"/>
      <c r="D71" s="24"/>
      <c r="F71" s="49"/>
      <c r="G71" s="26"/>
      <c r="H71" s="24"/>
      <c r="I71" s="24"/>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row>
    <row r="72" spans="1:37">
      <c r="A72" s="26"/>
      <c r="B72" s="24"/>
      <c r="C72" s="24"/>
      <c r="D72" s="24"/>
      <c r="F72" s="49"/>
      <c r="G72" s="26"/>
      <c r="H72" s="24"/>
      <c r="I72" s="24"/>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row>
    <row r="73" spans="1:37">
      <c r="A73" s="26"/>
      <c r="B73" s="24"/>
      <c r="C73" s="24"/>
      <c r="D73" s="24"/>
      <c r="F73" s="49"/>
      <c r="G73" s="26"/>
      <c r="H73" s="24"/>
      <c r="I73" s="24"/>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row>
    <row r="74" spans="1:37">
      <c r="A74" s="26"/>
      <c r="B74" s="24"/>
      <c r="C74" s="24"/>
      <c r="D74" s="24"/>
      <c r="F74" s="49"/>
      <c r="G74" s="26"/>
      <c r="H74" s="24"/>
      <c r="I74" s="24"/>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row>
    <row r="75" spans="1:37">
      <c r="A75" s="26"/>
      <c r="B75" s="24"/>
      <c r="C75" s="24"/>
      <c r="D75" s="24"/>
      <c r="F75" s="49"/>
      <c r="G75" s="26"/>
      <c r="H75" s="24"/>
      <c r="I75" s="24"/>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row>
    <row r="76" spans="1:37">
      <c r="A76" s="26"/>
      <c r="B76" s="24"/>
      <c r="C76" s="24"/>
      <c r="D76" s="24"/>
      <c r="F76" s="49"/>
      <c r="G76" s="26"/>
      <c r="H76" s="24"/>
      <c r="I76" s="24"/>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row>
    <row r="77" spans="1:37">
      <c r="A77" s="26"/>
      <c r="B77" s="24"/>
      <c r="C77" s="24"/>
      <c r="D77" s="24"/>
      <c r="F77" s="49"/>
      <c r="G77" s="26"/>
      <c r="H77" s="24"/>
      <c r="I77" s="24"/>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row>
    <row r="78" spans="1:37">
      <c r="A78" s="26"/>
      <c r="B78" s="24"/>
      <c r="C78" s="24"/>
      <c r="D78" s="24"/>
      <c r="F78" s="49"/>
      <c r="G78" s="26"/>
      <c r="H78" s="24"/>
      <c r="I78" s="24"/>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row>
    <row r="79" spans="1:37">
      <c r="A79" s="26"/>
      <c r="B79" s="24"/>
      <c r="C79" s="24"/>
      <c r="D79" s="24"/>
      <c r="F79" s="49"/>
      <c r="G79" s="26"/>
      <c r="H79" s="24"/>
      <c r="I79" s="24"/>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row>
    <row r="80" spans="1:37">
      <c r="A80" s="26"/>
      <c r="B80" s="24"/>
      <c r="C80" s="24"/>
      <c r="D80" s="24"/>
      <c r="F80" s="49"/>
      <c r="G80" s="26"/>
      <c r="H80" s="24"/>
      <c r="I80" s="24"/>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row>
    <row r="81" spans="1:37">
      <c r="A81" s="26"/>
      <c r="B81" s="24"/>
      <c r="C81" s="24"/>
      <c r="D81" s="24"/>
      <c r="F81" s="49"/>
      <c r="G81" s="26"/>
      <c r="H81" s="24"/>
      <c r="I81" s="24"/>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row>
    <row r="82" spans="1:37">
      <c r="A82" s="26"/>
      <c r="B82" s="24"/>
      <c r="C82" s="24"/>
      <c r="D82" s="24"/>
      <c r="F82" s="49"/>
      <c r="G82" s="26"/>
      <c r="H82" s="24"/>
      <c r="I82" s="24"/>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row>
    <row r="83" spans="1:37">
      <c r="A83" s="26"/>
      <c r="B83" s="24"/>
      <c r="C83" s="24"/>
      <c r="D83" s="24"/>
      <c r="F83" s="49"/>
      <c r="G83" s="26"/>
      <c r="H83" s="24"/>
      <c r="I83" s="24"/>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row>
    <row r="84" spans="1:37">
      <c r="A84" s="26"/>
      <c r="B84" s="24"/>
      <c r="C84" s="24"/>
      <c r="D84" s="24"/>
      <c r="F84" s="49"/>
      <c r="G84" s="26"/>
      <c r="H84" s="24"/>
      <c r="I84" s="24"/>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row>
    <row r="85" spans="1:37">
      <c r="A85" s="26"/>
      <c r="B85" s="24"/>
      <c r="C85" s="24"/>
      <c r="D85" s="24"/>
      <c r="F85" s="49"/>
      <c r="G85" s="26"/>
      <c r="H85" s="24"/>
      <c r="I85" s="24"/>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row>
    <row r="86" spans="1:37">
      <c r="A86" s="26"/>
      <c r="B86" s="24"/>
      <c r="C86" s="24"/>
      <c r="D86" s="24"/>
      <c r="F86" s="49"/>
      <c r="G86" s="26"/>
      <c r="H86" s="24"/>
      <c r="I86" s="24"/>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row>
    <row r="87" spans="1:37">
      <c r="A87" s="26"/>
      <c r="B87" s="24"/>
      <c r="C87" s="24"/>
      <c r="D87" s="24"/>
      <c r="F87" s="49"/>
      <c r="G87" s="26"/>
      <c r="H87" s="24"/>
      <c r="I87" s="24"/>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row>
    <row r="88" spans="1:37">
      <c r="A88" s="26"/>
      <c r="B88" s="24"/>
      <c r="C88" s="24"/>
      <c r="D88" s="24"/>
      <c r="F88" s="49"/>
      <c r="G88" s="26"/>
      <c r="H88" s="24"/>
      <c r="I88" s="24"/>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row>
    <row r="89" spans="1:37">
      <c r="A89" s="26"/>
      <c r="B89" s="24"/>
      <c r="C89" s="24"/>
      <c r="D89" s="24"/>
      <c r="F89" s="49"/>
      <c r="G89" s="26"/>
      <c r="H89" s="24"/>
      <c r="I89" s="24"/>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row>
    <row r="90" spans="1:37">
      <c r="A90" s="26"/>
      <c r="B90" s="24"/>
      <c r="C90" s="24"/>
      <c r="D90" s="24"/>
      <c r="F90" s="49"/>
      <c r="G90" s="26"/>
      <c r="H90" s="24"/>
      <c r="I90" s="24"/>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row>
    <row r="91" spans="1:37">
      <c r="A91" s="26"/>
      <c r="B91" s="24"/>
      <c r="C91" s="24"/>
      <c r="D91" s="24"/>
      <c r="F91" s="49"/>
      <c r="G91" s="26"/>
      <c r="H91" s="24"/>
      <c r="I91" s="24"/>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row>
    <row r="92" spans="1:37">
      <c r="A92" s="26"/>
      <c r="B92" s="24"/>
      <c r="C92" s="24"/>
      <c r="D92" s="24"/>
      <c r="F92" s="49"/>
      <c r="G92" s="26"/>
      <c r="H92" s="24"/>
      <c r="I92" s="24"/>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row>
    <row r="93" spans="1:37">
      <c r="A93" s="26"/>
      <c r="B93" s="24"/>
      <c r="C93" s="24"/>
      <c r="D93" s="24"/>
      <c r="F93" s="49"/>
      <c r="G93" s="26"/>
      <c r="H93" s="24"/>
      <c r="I93" s="24"/>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row>
    <row r="94" spans="1:37">
      <c r="A94" s="26"/>
      <c r="B94" s="24"/>
      <c r="C94" s="24"/>
      <c r="D94" s="24"/>
      <c r="F94" s="49"/>
      <c r="G94" s="26"/>
      <c r="H94" s="24"/>
      <c r="I94" s="24"/>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row>
    <row r="95" spans="1:37">
      <c r="A95" s="26"/>
      <c r="B95" s="24"/>
      <c r="C95" s="24"/>
      <c r="D95" s="24"/>
      <c r="F95" s="49"/>
      <c r="G95" s="26"/>
      <c r="H95" s="24"/>
      <c r="I95" s="24"/>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row>
    <row r="96" spans="1:37">
      <c r="A96" s="26"/>
      <c r="B96" s="24"/>
      <c r="C96" s="24"/>
      <c r="D96" s="24"/>
      <c r="F96" s="49"/>
      <c r="G96" s="26"/>
      <c r="H96" s="24"/>
      <c r="I96" s="24"/>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row>
    <row r="97" spans="1:37">
      <c r="A97" s="26"/>
      <c r="B97" s="24"/>
      <c r="C97" s="24"/>
      <c r="D97" s="24"/>
      <c r="F97" s="49"/>
      <c r="G97" s="26"/>
      <c r="H97" s="24"/>
      <c r="I97" s="24"/>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row>
    <row r="98" spans="1:37">
      <c r="A98" s="26"/>
      <c r="B98" s="24"/>
      <c r="C98" s="24"/>
      <c r="D98" s="24"/>
      <c r="F98" s="49"/>
      <c r="G98" s="26"/>
      <c r="H98" s="24"/>
      <c r="I98" s="24"/>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row>
    <row r="99" spans="1:37">
      <c r="A99" s="26"/>
      <c r="B99" s="24"/>
      <c r="C99" s="24"/>
      <c r="D99" s="24"/>
      <c r="F99" s="49"/>
      <c r="G99" s="26"/>
      <c r="H99" s="24"/>
      <c r="I99" s="24"/>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row>
    <row r="100" spans="1:37">
      <c r="A100" s="26"/>
      <c r="B100" s="24"/>
      <c r="C100" s="24"/>
      <c r="D100" s="24"/>
      <c r="F100" s="49"/>
      <c r="G100" s="26"/>
      <c r="H100" s="24"/>
      <c r="I100" s="24"/>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row>
    <row r="101" spans="1:37">
      <c r="A101" s="26"/>
      <c r="B101" s="24"/>
      <c r="C101" s="24"/>
      <c r="D101" s="24"/>
      <c r="F101" s="49"/>
      <c r="G101" s="26"/>
      <c r="H101" s="24"/>
      <c r="I101" s="24"/>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row>
    <row r="102" spans="1:37">
      <c r="A102" s="26"/>
      <c r="B102" s="24"/>
      <c r="C102" s="24"/>
      <c r="D102" s="24"/>
      <c r="F102" s="49"/>
      <c r="G102" s="26"/>
      <c r="H102" s="24"/>
      <c r="I102" s="24"/>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row>
    <row r="103" spans="1:37">
      <c r="A103" s="26"/>
      <c r="B103" s="24"/>
      <c r="C103" s="24"/>
      <c r="D103" s="24"/>
      <c r="F103" s="49"/>
      <c r="G103" s="26"/>
      <c r="H103" s="24"/>
      <c r="I103" s="24"/>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row>
    <row r="104" spans="1:37">
      <c r="A104" s="26"/>
      <c r="B104" s="24"/>
      <c r="C104" s="24"/>
      <c r="D104" s="24"/>
      <c r="F104" s="49"/>
      <c r="G104" s="26"/>
      <c r="H104" s="24"/>
      <c r="I104" s="24"/>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row>
    <row r="105" spans="1:37">
      <c r="A105" s="26"/>
      <c r="B105" s="24"/>
      <c r="C105" s="24"/>
      <c r="D105" s="24"/>
      <c r="F105" s="49"/>
      <c r="G105" s="26"/>
      <c r="H105" s="24"/>
      <c r="I105" s="24"/>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row>
    <row r="106" spans="1:37">
      <c r="A106" s="26"/>
      <c r="B106" s="24"/>
      <c r="C106" s="24"/>
      <c r="D106" s="24"/>
      <c r="F106" s="49"/>
      <c r="G106" s="26"/>
      <c r="H106" s="24"/>
      <c r="I106" s="24"/>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row>
    <row r="107" spans="1:37">
      <c r="A107" s="26"/>
      <c r="B107" s="24"/>
      <c r="C107" s="24"/>
      <c r="D107" s="24"/>
      <c r="F107" s="49"/>
      <c r="G107" s="26"/>
      <c r="H107" s="24"/>
      <c r="I107" s="24"/>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row>
    <row r="108" spans="1:37">
      <c r="A108" s="26"/>
      <c r="B108" s="24"/>
      <c r="C108" s="24"/>
      <c r="D108" s="24"/>
      <c r="F108" s="49"/>
      <c r="G108" s="26"/>
      <c r="H108" s="24"/>
      <c r="I108" s="24"/>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row>
    <row r="109" spans="1:37">
      <c r="A109" s="26"/>
      <c r="B109" s="24"/>
      <c r="C109" s="24"/>
      <c r="D109" s="24"/>
      <c r="F109" s="49"/>
      <c r="G109" s="26"/>
      <c r="H109" s="24"/>
      <c r="I109" s="24"/>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row>
    <row r="110" spans="1:37">
      <c r="A110" s="26"/>
      <c r="B110" s="24"/>
      <c r="C110" s="24"/>
      <c r="D110" s="24"/>
      <c r="F110" s="49"/>
      <c r="G110" s="26"/>
      <c r="H110" s="24"/>
      <c r="I110" s="24"/>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row>
    <row r="111" spans="1:37">
      <c r="A111" s="26"/>
      <c r="B111" s="24"/>
      <c r="C111" s="24"/>
      <c r="D111" s="24"/>
      <c r="F111" s="49"/>
      <c r="G111" s="26"/>
      <c r="H111" s="24"/>
      <c r="I111" s="24"/>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row>
    <row r="112" spans="1:37">
      <c r="A112" s="26"/>
      <c r="B112" s="24"/>
      <c r="C112" s="24"/>
      <c r="D112" s="24"/>
      <c r="F112" s="49"/>
      <c r="G112" s="26"/>
      <c r="H112" s="24"/>
      <c r="I112" s="24"/>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row>
    <row r="113" spans="1:37">
      <c r="A113" s="26"/>
      <c r="B113" s="24"/>
      <c r="C113" s="24"/>
      <c r="D113" s="24"/>
      <c r="F113" s="49"/>
      <c r="G113" s="26"/>
      <c r="H113" s="24"/>
      <c r="I113" s="24"/>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row>
    <row r="114" spans="1:37">
      <c r="A114" s="26"/>
      <c r="B114" s="24"/>
      <c r="C114" s="24"/>
      <c r="D114" s="24"/>
      <c r="F114" s="49"/>
      <c r="G114" s="26"/>
      <c r="H114" s="24"/>
      <c r="I114" s="24"/>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row>
    <row r="115" spans="1:37">
      <c r="A115" s="26"/>
      <c r="B115" s="24"/>
      <c r="C115" s="24"/>
      <c r="D115" s="24"/>
      <c r="F115" s="49"/>
      <c r="G115" s="26"/>
      <c r="H115" s="24"/>
      <c r="I115" s="24"/>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row>
    <row r="116" spans="1:37">
      <c r="A116" s="26"/>
      <c r="B116" s="24"/>
      <c r="C116" s="24"/>
      <c r="D116" s="24"/>
      <c r="F116" s="49"/>
      <c r="G116" s="26"/>
      <c r="H116" s="24"/>
      <c r="I116" s="24"/>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row>
    <row r="117" spans="1:37">
      <c r="A117" s="26"/>
      <c r="B117" s="24"/>
      <c r="C117" s="24"/>
      <c r="D117" s="24"/>
      <c r="F117" s="49"/>
      <c r="G117" s="26"/>
      <c r="H117" s="24"/>
      <c r="I117" s="24"/>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row>
    <row r="118" spans="1:37">
      <c r="A118" s="26"/>
      <c r="B118" s="24"/>
      <c r="C118" s="24"/>
      <c r="D118" s="24"/>
      <c r="F118" s="49"/>
      <c r="G118" s="26"/>
      <c r="H118" s="24"/>
      <c r="I118" s="24"/>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row>
    <row r="119" spans="1:37">
      <c r="A119" s="26"/>
      <c r="B119" s="24"/>
      <c r="C119" s="24"/>
      <c r="D119" s="24"/>
      <c r="F119" s="49"/>
      <c r="G119" s="26"/>
      <c r="H119" s="24"/>
      <c r="I119" s="24"/>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row>
    <row r="120" spans="1:37">
      <c r="A120" s="26"/>
      <c r="B120" s="24"/>
      <c r="C120" s="24"/>
      <c r="D120" s="24"/>
      <c r="F120" s="49"/>
      <c r="G120" s="26"/>
      <c r="H120" s="24"/>
      <c r="I120" s="24"/>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row>
    <row r="121" spans="1:37">
      <c r="A121" s="26"/>
      <c r="B121" s="24"/>
      <c r="C121" s="24"/>
      <c r="D121" s="24"/>
      <c r="F121" s="49"/>
      <c r="G121" s="26"/>
      <c r="H121" s="24"/>
      <c r="I121" s="24"/>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row>
    <row r="122" spans="1:37">
      <c r="A122" s="26"/>
      <c r="B122" s="24"/>
      <c r="C122" s="24"/>
      <c r="D122" s="24"/>
      <c r="F122" s="49"/>
      <c r="G122" s="26"/>
      <c r="H122" s="24"/>
      <c r="I122" s="24"/>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row>
    <row r="123" spans="1:37">
      <c r="A123" s="26"/>
      <c r="B123" s="24"/>
      <c r="C123" s="24"/>
      <c r="D123" s="24"/>
      <c r="F123" s="49"/>
      <c r="G123" s="26"/>
      <c r="H123" s="24"/>
      <c r="I123" s="24"/>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row>
    <row r="124" spans="1:37">
      <c r="A124" s="26"/>
      <c r="B124" s="24"/>
      <c r="C124" s="24"/>
      <c r="D124" s="24"/>
      <c r="F124" s="49"/>
      <c r="G124" s="26"/>
      <c r="H124" s="24"/>
      <c r="I124" s="24"/>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row>
    <row r="125" spans="1:37">
      <c r="A125" s="26"/>
      <c r="B125" s="24"/>
      <c r="C125" s="24"/>
      <c r="D125" s="24"/>
      <c r="F125" s="49"/>
      <c r="G125" s="26"/>
      <c r="H125" s="24"/>
      <c r="I125" s="24"/>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row>
    <row r="126" spans="1:37">
      <c r="A126" s="26"/>
      <c r="B126" s="24"/>
      <c r="C126" s="24"/>
      <c r="D126" s="24"/>
      <c r="F126" s="49"/>
      <c r="G126" s="26"/>
      <c r="H126" s="24"/>
      <c r="I126" s="24"/>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row>
    <row r="127" spans="1:37">
      <c r="A127" s="26"/>
      <c r="B127" s="24"/>
      <c r="C127" s="24"/>
      <c r="D127" s="24"/>
      <c r="F127" s="49"/>
      <c r="G127" s="26"/>
      <c r="H127" s="24"/>
      <c r="I127" s="24"/>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row>
    <row r="128" spans="1:37">
      <c r="A128" s="26"/>
      <c r="B128" s="24"/>
      <c r="C128" s="24"/>
      <c r="D128" s="24"/>
      <c r="F128" s="49"/>
      <c r="G128" s="26"/>
      <c r="H128" s="24"/>
      <c r="I128" s="24"/>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row>
    <row r="129" spans="1:37">
      <c r="A129" s="26"/>
      <c r="B129" s="24"/>
      <c r="C129" s="24"/>
      <c r="D129" s="24"/>
      <c r="F129" s="49"/>
      <c r="G129" s="26"/>
      <c r="H129" s="24"/>
      <c r="I129" s="24"/>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row>
    <row r="130" spans="1:37">
      <c r="A130" s="26"/>
      <c r="B130" s="24"/>
      <c r="C130" s="24"/>
      <c r="D130" s="24"/>
      <c r="F130" s="49"/>
      <c r="G130" s="26"/>
      <c r="H130" s="24"/>
      <c r="I130" s="24"/>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row>
    <row r="131" spans="1:37">
      <c r="A131" s="26"/>
      <c r="B131" s="24"/>
      <c r="C131" s="24"/>
      <c r="D131" s="24"/>
      <c r="F131" s="49"/>
      <c r="G131" s="26"/>
      <c r="H131" s="24"/>
      <c r="I131" s="24"/>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row>
    <row r="132" spans="1:37">
      <c r="A132" s="26"/>
      <c r="B132" s="24"/>
      <c r="C132" s="24"/>
      <c r="D132" s="24"/>
      <c r="F132" s="49"/>
      <c r="G132" s="26"/>
      <c r="H132" s="24"/>
      <c r="I132" s="24"/>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row>
    <row r="133" spans="1:37">
      <c r="A133" s="26"/>
      <c r="B133" s="24"/>
      <c r="C133" s="24"/>
      <c r="D133" s="24"/>
      <c r="F133" s="49"/>
      <c r="G133" s="26"/>
      <c r="H133" s="24"/>
      <c r="I133" s="24"/>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row>
    <row r="134" spans="1:37">
      <c r="A134" s="26"/>
      <c r="B134" s="24"/>
      <c r="C134" s="24"/>
      <c r="D134" s="24"/>
      <c r="F134" s="49"/>
      <c r="G134" s="26"/>
      <c r="H134" s="24"/>
      <c r="I134" s="24"/>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row>
    <row r="135" spans="1:37">
      <c r="A135" s="26"/>
      <c r="B135" s="24"/>
      <c r="C135" s="24"/>
      <c r="D135" s="24"/>
      <c r="F135" s="49"/>
      <c r="G135" s="26"/>
      <c r="H135" s="24"/>
      <c r="I135" s="24"/>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row>
    <row r="136" spans="1:37">
      <c r="A136" s="26"/>
      <c r="B136" s="24"/>
      <c r="C136" s="24"/>
      <c r="D136" s="24"/>
      <c r="F136" s="49"/>
      <c r="G136" s="26"/>
      <c r="H136" s="24"/>
      <c r="I136" s="24"/>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row>
    <row r="137" spans="1:37">
      <c r="A137" s="26"/>
      <c r="B137" s="24"/>
      <c r="C137" s="24"/>
      <c r="D137" s="24"/>
      <c r="F137" s="49"/>
      <c r="G137" s="26"/>
      <c r="H137" s="24"/>
      <c r="I137" s="24"/>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row>
    <row r="138" spans="1:37">
      <c r="A138" s="26"/>
      <c r="B138" s="24"/>
      <c r="C138" s="24"/>
      <c r="D138" s="24"/>
      <c r="F138" s="49"/>
      <c r="G138" s="26"/>
      <c r="H138" s="24"/>
      <c r="I138" s="24"/>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row>
    <row r="139" spans="1:37">
      <c r="A139" s="26"/>
      <c r="B139" s="24"/>
      <c r="C139" s="24"/>
      <c r="D139" s="24"/>
      <c r="F139" s="49"/>
      <c r="G139" s="26"/>
      <c r="H139" s="24"/>
      <c r="I139" s="24"/>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row>
    <row r="140" spans="1:37">
      <c r="A140" s="26"/>
      <c r="B140" s="24"/>
      <c r="C140" s="24"/>
      <c r="D140" s="24"/>
      <c r="F140" s="49"/>
      <c r="G140" s="26"/>
      <c r="H140" s="24"/>
      <c r="I140" s="24"/>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row>
    <row r="141" spans="1:37">
      <c r="A141" s="26"/>
      <c r="B141" s="24"/>
      <c r="C141" s="24"/>
      <c r="D141" s="24"/>
      <c r="F141" s="49"/>
      <c r="G141" s="26"/>
      <c r="H141" s="24"/>
      <c r="I141" s="24"/>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row>
    <row r="142" spans="1:37">
      <c r="A142" s="26"/>
      <c r="B142" s="24"/>
      <c r="C142" s="24"/>
      <c r="D142" s="24"/>
      <c r="F142" s="49"/>
      <c r="G142" s="26"/>
      <c r="H142" s="24"/>
      <c r="I142" s="24"/>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row>
    <row r="143" spans="1:37">
      <c r="A143" s="26"/>
      <c r="B143" s="24"/>
      <c r="C143" s="24"/>
      <c r="D143" s="24"/>
      <c r="F143" s="49"/>
      <c r="G143" s="26"/>
      <c r="H143" s="24"/>
      <c r="I143" s="24"/>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row>
    <row r="144" spans="1:37">
      <c r="A144" s="26"/>
      <c r="B144" s="24"/>
      <c r="C144" s="24"/>
      <c r="D144" s="24"/>
      <c r="F144" s="49"/>
      <c r="G144" s="26"/>
      <c r="H144" s="24"/>
      <c r="I144" s="24"/>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row>
    <row r="145" spans="1:37">
      <c r="A145" s="26"/>
      <c r="B145" s="24"/>
      <c r="C145" s="24"/>
      <c r="D145" s="24"/>
      <c r="F145" s="49"/>
      <c r="G145" s="26"/>
      <c r="H145" s="24"/>
      <c r="I145" s="24"/>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row>
    <row r="146" spans="1:37">
      <c r="A146" s="26"/>
      <c r="B146" s="24"/>
      <c r="C146" s="24"/>
      <c r="D146" s="24"/>
      <c r="F146" s="49"/>
      <c r="G146" s="26"/>
      <c r="H146" s="24"/>
      <c r="I146" s="24"/>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row>
    <row r="147" spans="1:37">
      <c r="A147" s="26"/>
      <c r="B147" s="24"/>
      <c r="C147" s="24"/>
      <c r="D147" s="24"/>
      <c r="F147" s="49"/>
      <c r="G147" s="26"/>
      <c r="H147" s="24"/>
      <c r="I147" s="24"/>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row>
    <row r="148" spans="1:37">
      <c r="A148" s="26"/>
      <c r="B148" s="24"/>
      <c r="C148" s="24"/>
      <c r="D148" s="24"/>
      <c r="F148" s="49"/>
      <c r="G148" s="26"/>
      <c r="H148" s="24"/>
      <c r="I148" s="24"/>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row>
    <row r="149" spans="1:37">
      <c r="A149" s="26"/>
      <c r="B149" s="24"/>
      <c r="C149" s="24"/>
      <c r="D149" s="24"/>
      <c r="F149" s="49"/>
      <c r="G149" s="26"/>
      <c r="H149" s="24"/>
      <c r="I149" s="24"/>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row>
    <row r="150" spans="1:37">
      <c r="A150" s="26"/>
      <c r="B150" s="24"/>
      <c r="C150" s="24"/>
      <c r="D150" s="24"/>
      <c r="F150" s="49"/>
      <c r="G150" s="26"/>
      <c r="H150" s="24"/>
      <c r="I150" s="24"/>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row>
    <row r="151" spans="1:37">
      <c r="A151" s="26"/>
      <c r="B151" s="24"/>
      <c r="C151" s="24"/>
      <c r="D151" s="24"/>
      <c r="F151" s="49"/>
      <c r="G151" s="26"/>
      <c r="H151" s="24"/>
      <c r="I151" s="24"/>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row>
    <row r="152" spans="1:37">
      <c r="A152" s="26"/>
      <c r="B152" s="24"/>
      <c r="C152" s="24"/>
      <c r="D152" s="24"/>
      <c r="F152" s="49"/>
      <c r="G152" s="26"/>
      <c r="H152" s="24"/>
      <c r="I152" s="24"/>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row>
    <row r="153" spans="1:37">
      <c r="A153" s="26"/>
      <c r="B153" s="24"/>
      <c r="C153" s="24"/>
      <c r="D153" s="24"/>
      <c r="F153" s="49"/>
      <c r="G153" s="26"/>
      <c r="H153" s="24"/>
      <c r="I153" s="24"/>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row>
    <row r="154" spans="1:37">
      <c r="A154" s="26"/>
      <c r="B154" s="24"/>
      <c r="C154" s="24"/>
      <c r="D154" s="24"/>
      <c r="F154" s="49"/>
      <c r="G154" s="26"/>
      <c r="H154" s="24"/>
      <c r="I154" s="24"/>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row>
    <row r="155" spans="1:37">
      <c r="A155" s="26"/>
      <c r="B155" s="24"/>
      <c r="C155" s="24"/>
      <c r="D155" s="24"/>
      <c r="F155" s="49"/>
      <c r="G155" s="26"/>
      <c r="H155" s="24"/>
      <c r="I155" s="24"/>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row>
    <row r="156" spans="1:37">
      <c r="A156" s="26"/>
      <c r="B156" s="24"/>
      <c r="C156" s="24"/>
      <c r="D156" s="24"/>
      <c r="F156" s="49"/>
      <c r="G156" s="26"/>
      <c r="H156" s="24"/>
      <c r="I156" s="24"/>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row>
    <row r="157" spans="1:37">
      <c r="A157" s="26"/>
      <c r="B157" s="24"/>
      <c r="C157" s="24"/>
      <c r="D157" s="24"/>
      <c r="F157" s="49"/>
      <c r="G157" s="26"/>
      <c r="H157" s="24"/>
      <c r="I157" s="24"/>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row>
    <row r="158" spans="1:37">
      <c r="A158" s="26"/>
      <c r="B158" s="24"/>
      <c r="C158" s="24"/>
      <c r="D158" s="24"/>
      <c r="F158" s="49"/>
      <c r="G158" s="26"/>
      <c r="H158" s="24"/>
      <c r="I158" s="24"/>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row>
    <row r="159" spans="1:37">
      <c r="A159" s="26"/>
      <c r="B159" s="24"/>
      <c r="C159" s="24"/>
      <c r="D159" s="24"/>
      <c r="F159" s="49"/>
      <c r="G159" s="26"/>
      <c r="H159" s="24"/>
      <c r="I159" s="24"/>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row>
    <row r="160" spans="1:37">
      <c r="A160" s="26"/>
      <c r="B160" s="24"/>
      <c r="C160" s="24"/>
      <c r="D160" s="24"/>
      <c r="F160" s="49"/>
      <c r="G160" s="26"/>
      <c r="H160" s="24"/>
      <c r="I160" s="24"/>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row>
    <row r="161" spans="1:37">
      <c r="A161" s="26"/>
      <c r="B161" s="24"/>
      <c r="C161" s="24"/>
      <c r="D161" s="24"/>
      <c r="F161" s="49"/>
      <c r="G161" s="26"/>
      <c r="H161" s="24"/>
      <c r="I161" s="24"/>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row>
    <row r="162" spans="1:37">
      <c r="A162" s="26"/>
      <c r="B162" s="24"/>
      <c r="C162" s="24"/>
      <c r="D162" s="24"/>
      <c r="F162" s="49"/>
      <c r="G162" s="26"/>
      <c r="H162" s="24"/>
      <c r="I162" s="24"/>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row>
    <row r="163" spans="1:37">
      <c r="A163" s="26"/>
      <c r="B163" s="24"/>
      <c r="C163" s="24"/>
      <c r="D163" s="24"/>
      <c r="F163" s="49"/>
      <c r="G163" s="26"/>
      <c r="H163" s="24"/>
      <c r="I163" s="24"/>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row>
    <row r="164" spans="1:37">
      <c r="A164" s="26"/>
      <c r="B164" s="24"/>
      <c r="C164" s="24"/>
      <c r="D164" s="24"/>
      <c r="F164" s="49"/>
      <c r="G164" s="26"/>
      <c r="H164" s="24"/>
      <c r="I164" s="24"/>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row>
    <row r="165" spans="1:37">
      <c r="A165" s="26"/>
      <c r="B165" s="24"/>
      <c r="C165" s="24"/>
      <c r="D165" s="24"/>
      <c r="F165" s="49"/>
      <c r="G165" s="26"/>
      <c r="H165" s="24"/>
      <c r="I165" s="24"/>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row>
    <row r="166" spans="1:37">
      <c r="A166" s="26"/>
      <c r="B166" s="24"/>
      <c r="C166" s="24"/>
      <c r="D166" s="24"/>
      <c r="F166" s="49"/>
      <c r="G166" s="26"/>
      <c r="H166" s="24"/>
      <c r="I166" s="24"/>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row>
    <row r="167" spans="1:37">
      <c r="A167" s="26"/>
      <c r="B167" s="24"/>
      <c r="C167" s="24"/>
      <c r="D167" s="24"/>
      <c r="F167" s="49"/>
      <c r="G167" s="26"/>
      <c r="H167" s="24"/>
      <c r="I167" s="24"/>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row>
    <row r="168" spans="1:37">
      <c r="A168" s="26"/>
      <c r="B168" s="24"/>
      <c r="C168" s="24"/>
      <c r="D168" s="24"/>
      <c r="F168" s="49"/>
      <c r="G168" s="26"/>
      <c r="H168" s="24"/>
      <c r="I168" s="24"/>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row>
    <row r="169" spans="1:37">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row>
    <row r="170" spans="1:37">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row>
    <row r="171" spans="1:37">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row>
    <row r="172" spans="1:37">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row>
    <row r="173" spans="1:37">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row>
    <row r="174" spans="1:37">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row>
    <row r="175" spans="1:37">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row>
    <row r="176" spans="1:37">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row>
    <row r="177" spans="10:37">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row>
    <row r="178" spans="10:37">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row>
    <row r="179" spans="10:37">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row>
    <row r="180" spans="10:37">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row>
    <row r="181" spans="10:37">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row>
    <row r="182" spans="10:37">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row>
    <row r="183" spans="10:37">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row>
    <row r="184" spans="10:37">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row>
    <row r="185" spans="10:37">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row>
    <row r="186" spans="10:37">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row>
    <row r="187" spans="10:37">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row>
    <row r="188" spans="10:37">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row>
    <row r="189" spans="10:37">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row>
    <row r="190" spans="10:37">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row>
    <row r="191" spans="10:37">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row>
    <row r="192" spans="10:37">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row>
    <row r="193" spans="10:37">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row>
    <row r="194" spans="10:37">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row>
    <row r="195" spans="10:37">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row>
    <row r="196" spans="10:37">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row>
    <row r="197" spans="10:37">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row>
    <row r="198" spans="10:37">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row>
    <row r="199" spans="10:37">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row>
    <row r="200" spans="10:37">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row>
    <row r="201" spans="10:37">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row>
    <row r="202" spans="10:37">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row>
    <row r="203" spans="10:37">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row>
    <row r="204" spans="10:37">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row>
    <row r="205" spans="10:37">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row>
    <row r="206" spans="10:37">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row>
    <row r="207" spans="10:37">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row>
    <row r="208" spans="10:37">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row>
    <row r="209" spans="10:37">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row>
    <row r="210" spans="10:37">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row>
    <row r="211" spans="10:37">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row>
    <row r="212" spans="10:37">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row>
    <row r="213" spans="10:37">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row>
    <row r="214" spans="10:37">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row>
    <row r="215" spans="10:37">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row>
    <row r="216" spans="10:37">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row>
    <row r="217" spans="10:37">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row>
    <row r="218" spans="10:37">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row>
    <row r="219" spans="10:37">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row>
    <row r="220" spans="10:37">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row>
    <row r="221" spans="10:37">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row>
    <row r="222" spans="10:37">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row>
    <row r="223" spans="10:37">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row>
    <row r="224" spans="10:37">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row>
    <row r="225" spans="10:37">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row>
    <row r="226" spans="10:37">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row>
    <row r="227" spans="10:37">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row>
    <row r="228" spans="10:37">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row>
    <row r="229" spans="10:37">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row>
    <row r="230" spans="10:37">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row>
    <row r="231" spans="10:37">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row>
    <row r="232" spans="10:37">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row>
    <row r="233" spans="10:37">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row>
    <row r="234" spans="10:37">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row>
    <row r="235" spans="10:37">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row>
    <row r="236" spans="10:37">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row>
    <row r="237" spans="10:37">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row>
    <row r="238" spans="10:37">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row>
    <row r="239" spans="10:37">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row>
    <row r="240" spans="10:37">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row>
    <row r="241" spans="10:37">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row>
    <row r="242" spans="10:37">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row>
    <row r="243" spans="10:37">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row>
    <row r="244" spans="10:37">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row>
    <row r="245" spans="10:37">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row>
    <row r="246" spans="10:37">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row>
    <row r="247" spans="10:37">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row>
    <row r="248" spans="10:37">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row>
    <row r="249" spans="10:37">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row>
    <row r="250" spans="10:37">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row>
    <row r="251" spans="10:37">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row>
    <row r="252" spans="10:37">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row>
    <row r="253" spans="10:37">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row>
    <row r="254" spans="10:37">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row>
    <row r="255" spans="10:37">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row>
    <row r="256" spans="10:37">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row>
    <row r="257" spans="10:37">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row>
    <row r="258" spans="10:37">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row>
    <row r="259" spans="10:37">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row>
    <row r="260" spans="10:37">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row>
    <row r="261" spans="10:37">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row>
    <row r="262" spans="10:37">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row>
    <row r="263" spans="10:37">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row>
    <row r="264" spans="10:37">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row>
    <row r="265" spans="10:37">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row>
    <row r="266" spans="10:37">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row>
    <row r="267" spans="10:37">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row>
    <row r="268" spans="10:37">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row>
    <row r="269" spans="10:37">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row>
    <row r="270" spans="10:37">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row>
    <row r="271" spans="10:37">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row>
    <row r="272" spans="10:37">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row>
    <row r="273" spans="10:37">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row>
    <row r="274" spans="10:37">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row>
    <row r="275" spans="10:37">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row>
    <row r="276" spans="10:37">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row>
    <row r="277" spans="10:37">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row>
    <row r="278" spans="10:37">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row>
    <row r="279" spans="10:37">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row>
    <row r="280" spans="10:37">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row>
    <row r="281" spans="10:37">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row>
    <row r="282" spans="10:37">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row>
    <row r="283" spans="10:37">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row>
    <row r="284" spans="10:37">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row>
    <row r="285" spans="10:37">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row>
    <row r="286" spans="10:37">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row>
    <row r="287" spans="10:37">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row>
    <row r="288" spans="10:37">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row>
    <row r="289" spans="10:37">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row>
    <row r="290" spans="10:37">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row>
    <row r="291" spans="10:37">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row>
    <row r="292" spans="10:37">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row>
    <row r="293" spans="10:37">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row>
    <row r="294" spans="10:37">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row>
    <row r="295" spans="10:37">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row>
    <row r="296" spans="10:37">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row>
    <row r="297" spans="10:37">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row>
    <row r="298" spans="10:37">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row>
    <row r="299" spans="10:37">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row>
    <row r="300" spans="10:37">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row>
    <row r="301" spans="10:37">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row>
    <row r="302" spans="10:37">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row>
    <row r="303" spans="10:37">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row>
    <row r="304" spans="10:37">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row>
    <row r="305" spans="10:37">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row>
    <row r="306" spans="10:37">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row>
    <row r="307" spans="10:37">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row>
    <row r="308" spans="10:37">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row>
    <row r="309" spans="10:37">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row>
    <row r="310" spans="10:37">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row>
    <row r="311" spans="10:37">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row>
    <row r="312" spans="10:37">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row>
    <row r="313" spans="10:37">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row>
    <row r="314" spans="10:37">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row>
    <row r="315" spans="10:37">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row>
    <row r="316" spans="10:37">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row>
    <row r="317" spans="10:37">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row>
    <row r="318" spans="10:37">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row>
    <row r="319" spans="10:37">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row>
    <row r="320" spans="10:37">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row>
    <row r="321" spans="10:37">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row>
    <row r="322" spans="10:37">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row>
    <row r="323" spans="10:37">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row>
    <row r="324" spans="10:37">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row>
    <row r="325" spans="10:37">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row>
    <row r="326" spans="10:37">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row>
    <row r="327" spans="10:37">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row>
    <row r="328" spans="10:37">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row>
    <row r="329" spans="10:37">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row>
    <row r="330" spans="10:37">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row>
    <row r="331" spans="10:37">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row>
    <row r="332" spans="10:37">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row>
    <row r="333" spans="10:37">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row>
    <row r="334" spans="10:37">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row>
    <row r="335" spans="10:37">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row>
    <row r="336" spans="10:37">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row>
    <row r="337" spans="10:37">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row>
    <row r="338" spans="10:37">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row>
    <row r="339" spans="10:37">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row>
    <row r="340" spans="10:37">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row>
    <row r="341" spans="10:37">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row>
    <row r="342" spans="10:37">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row>
    <row r="343" spans="10:37">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row>
    <row r="344" spans="10:37">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row>
    <row r="345" spans="10:37">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row>
    <row r="346" spans="10:37">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row>
    <row r="347" spans="10:37">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row>
    <row r="348" spans="10:37">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row>
    <row r="349" spans="10:37">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row>
    <row r="350" spans="10:37">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row>
    <row r="351" spans="10:37">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row>
  </sheetData>
  <sheetProtection password="CF35" sheet="1" objects="1" scenarios="1"/>
  <protectedRanges>
    <protectedRange sqref="F4:G14" name="Plage1"/>
  </protectedRanges>
  <mergeCells count="4">
    <mergeCell ref="A12:A14"/>
    <mergeCell ref="A1:I1"/>
    <mergeCell ref="A4:A7"/>
    <mergeCell ref="A8:A11"/>
  </mergeCells>
  <dataValidations count="1">
    <dataValidation type="list" allowBlank="1" showInputMessage="1" showErrorMessage="1" sqref="F4:F14">
      <formula1>"OUI,NON"</formula1>
    </dataValidation>
  </dataValidations>
  <pageMargins left="0.23622047244094488" right="0.23622047244094488" top="0.19685039370078741" bottom="0.19685039370078741" header="0.31496062992125984" footer="0.31496062992125984"/>
  <pageSetup paperSize="9"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Y182"/>
  <sheetViews>
    <sheetView showGridLines="0" topLeftCell="A8" zoomScale="120" zoomScaleNormal="120" workbookViewId="0">
      <selection activeCell="D14" sqref="D14"/>
    </sheetView>
  </sheetViews>
  <sheetFormatPr baseColWidth="10" defaultColWidth="11.42578125" defaultRowHeight="12.75"/>
  <cols>
    <col min="1" max="1" width="4.7109375" style="23" customWidth="1"/>
    <col min="2" max="2" width="43.28515625" style="10" customWidth="1"/>
    <col min="3" max="3" width="18.42578125" style="10" customWidth="1"/>
    <col min="4" max="4" width="14.85546875" style="10" customWidth="1"/>
    <col min="5" max="5" width="2.5703125" style="24" customWidth="1"/>
    <col min="6" max="6" width="14.140625" style="25" customWidth="1"/>
    <col min="7" max="7" width="20.28515625" style="23" customWidth="1"/>
    <col min="8" max="8" width="24.28515625" style="10" customWidth="1"/>
    <col min="9" max="9" width="28.28515625" style="10" customWidth="1"/>
    <col min="10" max="16384" width="11.42578125" style="23"/>
  </cols>
  <sheetData>
    <row r="1" spans="1:25" ht="19.5" thickBot="1">
      <c r="A1" s="154" t="s">
        <v>48</v>
      </c>
      <c r="B1" s="159"/>
      <c r="C1" s="159"/>
      <c r="D1" s="159"/>
      <c r="E1" s="159"/>
      <c r="F1" s="159"/>
      <c r="G1" s="159"/>
      <c r="H1" s="159"/>
      <c r="I1" s="160"/>
    </row>
    <row r="3" spans="1:25" ht="51.75" thickBot="1">
      <c r="A3" s="137" t="s">
        <v>227</v>
      </c>
      <c r="B3" s="88" t="s">
        <v>0</v>
      </c>
      <c r="C3" s="88" t="s">
        <v>15</v>
      </c>
      <c r="D3" s="88" t="s">
        <v>2</v>
      </c>
      <c r="F3" s="27" t="s">
        <v>94</v>
      </c>
      <c r="G3" s="28" t="s">
        <v>130</v>
      </c>
      <c r="H3" s="29" t="s">
        <v>3</v>
      </c>
      <c r="I3" s="30" t="s">
        <v>95</v>
      </c>
      <c r="J3" s="26"/>
      <c r="K3" s="26"/>
      <c r="L3" s="26"/>
      <c r="M3" s="26"/>
      <c r="N3" s="26"/>
      <c r="O3" s="26"/>
      <c r="P3" s="26"/>
      <c r="Q3" s="26"/>
      <c r="R3" s="26"/>
      <c r="S3" s="26"/>
      <c r="T3" s="26"/>
      <c r="U3" s="26"/>
      <c r="V3" s="26"/>
      <c r="W3" s="26"/>
      <c r="X3" s="26"/>
      <c r="Y3" s="26"/>
    </row>
    <row r="4" spans="1:25" ht="101.25" customHeight="1" thickBot="1">
      <c r="A4" s="163" t="s">
        <v>16</v>
      </c>
      <c r="B4" s="84" t="s">
        <v>141</v>
      </c>
      <c r="C4" s="107" t="s">
        <v>225</v>
      </c>
      <c r="D4" s="107" t="s">
        <v>49</v>
      </c>
      <c r="F4" s="35" t="s">
        <v>97</v>
      </c>
      <c r="G4" s="108"/>
      <c r="H4" s="37"/>
      <c r="I4" s="37" t="s">
        <v>259</v>
      </c>
      <c r="J4" s="26"/>
      <c r="K4" s="26"/>
      <c r="L4" s="26"/>
      <c r="M4" s="26"/>
      <c r="N4" s="26"/>
      <c r="O4" s="26"/>
      <c r="P4" s="26"/>
      <c r="Q4" s="26"/>
      <c r="R4" s="26"/>
      <c r="S4" s="26"/>
      <c r="T4" s="26"/>
      <c r="U4" s="26"/>
      <c r="V4" s="26"/>
      <c r="W4" s="26"/>
      <c r="X4" s="26"/>
      <c r="Y4" s="26"/>
    </row>
    <row r="5" spans="1:25" ht="62.25" customHeight="1" thickBot="1">
      <c r="A5" s="163"/>
      <c r="B5" s="84" t="s">
        <v>140</v>
      </c>
      <c r="C5" s="107" t="s">
        <v>98</v>
      </c>
      <c r="D5" s="109" t="s">
        <v>49</v>
      </c>
      <c r="F5" s="35" t="s">
        <v>97</v>
      </c>
      <c r="G5" s="108"/>
      <c r="H5" s="37"/>
      <c r="I5" s="37" t="s">
        <v>210</v>
      </c>
      <c r="J5" s="26"/>
      <c r="K5" s="26"/>
      <c r="L5" s="26"/>
      <c r="M5" s="26"/>
      <c r="N5" s="26"/>
      <c r="O5" s="26"/>
      <c r="P5" s="26"/>
      <c r="Q5" s="26"/>
      <c r="R5" s="26"/>
      <c r="S5" s="26"/>
      <c r="T5" s="26"/>
      <c r="U5" s="26"/>
      <c r="V5" s="26"/>
      <c r="W5" s="26"/>
      <c r="X5" s="26"/>
      <c r="Y5" s="26"/>
    </row>
    <row r="6" spans="1:25" ht="39.75" customHeight="1" thickBot="1">
      <c r="A6" s="163"/>
      <c r="B6" s="85" t="s">
        <v>142</v>
      </c>
      <c r="C6" s="109" t="s">
        <v>50</v>
      </c>
      <c r="D6" s="109" t="s">
        <v>102</v>
      </c>
      <c r="F6" s="35" t="s">
        <v>97</v>
      </c>
      <c r="G6" s="108"/>
      <c r="H6" s="37" t="s">
        <v>51</v>
      </c>
      <c r="I6" s="37"/>
      <c r="J6" s="26"/>
      <c r="K6" s="26"/>
      <c r="L6" s="26"/>
      <c r="M6" s="26"/>
      <c r="N6" s="26"/>
      <c r="O6" s="26"/>
      <c r="P6" s="26"/>
      <c r="Q6" s="26"/>
      <c r="R6" s="26"/>
      <c r="S6" s="26"/>
      <c r="T6" s="26"/>
      <c r="U6" s="26"/>
      <c r="V6" s="26"/>
      <c r="W6" s="26"/>
      <c r="X6" s="26"/>
      <c r="Y6" s="26"/>
    </row>
    <row r="7" spans="1:25" ht="56.25" customHeight="1" thickBot="1">
      <c r="A7" s="163"/>
      <c r="B7" s="85" t="s">
        <v>240</v>
      </c>
      <c r="C7" s="109" t="s">
        <v>52</v>
      </c>
      <c r="D7" s="109" t="s">
        <v>102</v>
      </c>
      <c r="F7" s="35" t="s">
        <v>97</v>
      </c>
      <c r="G7" s="108"/>
      <c r="H7" s="37" t="s">
        <v>209</v>
      </c>
      <c r="I7" s="37"/>
      <c r="J7" s="26"/>
      <c r="K7" s="26"/>
      <c r="L7" s="26"/>
      <c r="M7" s="26"/>
      <c r="N7" s="26"/>
      <c r="O7" s="26"/>
      <c r="P7" s="26"/>
      <c r="Q7" s="26"/>
      <c r="R7" s="26"/>
      <c r="S7" s="26"/>
      <c r="T7" s="26"/>
      <c r="U7" s="26"/>
      <c r="V7" s="26"/>
      <c r="W7" s="26"/>
      <c r="X7" s="26"/>
      <c r="Y7" s="26"/>
    </row>
    <row r="8" spans="1:25" ht="47.25" customHeight="1" thickBot="1">
      <c r="A8" s="161" t="s">
        <v>22</v>
      </c>
      <c r="B8" s="86" t="s">
        <v>143</v>
      </c>
      <c r="C8" s="110" t="s">
        <v>53</v>
      </c>
      <c r="D8" s="110" t="s">
        <v>102</v>
      </c>
      <c r="F8" s="35" t="s">
        <v>97</v>
      </c>
      <c r="G8" s="108"/>
      <c r="H8" s="44" t="s">
        <v>54</v>
      </c>
      <c r="I8" s="44"/>
      <c r="J8" s="26"/>
      <c r="K8" s="26"/>
      <c r="L8" s="26"/>
      <c r="M8" s="26"/>
      <c r="N8" s="26"/>
      <c r="O8" s="26"/>
      <c r="P8" s="26"/>
      <c r="Q8" s="26"/>
      <c r="R8" s="26"/>
      <c r="S8" s="26"/>
      <c r="T8" s="26"/>
      <c r="U8" s="26"/>
      <c r="V8" s="26"/>
      <c r="W8" s="26"/>
      <c r="X8" s="26"/>
      <c r="Y8" s="26"/>
    </row>
    <row r="9" spans="1:25" ht="58.5" customHeight="1" thickBot="1">
      <c r="A9" s="161"/>
      <c r="B9" s="86" t="s">
        <v>144</v>
      </c>
      <c r="C9" s="110" t="s">
        <v>55</v>
      </c>
      <c r="D9" s="110" t="s">
        <v>102</v>
      </c>
      <c r="F9" s="35" t="s">
        <v>97</v>
      </c>
      <c r="G9" s="108"/>
      <c r="H9" s="44" t="s">
        <v>241</v>
      </c>
      <c r="I9" s="44"/>
      <c r="J9" s="26"/>
      <c r="K9" s="26"/>
      <c r="L9" s="26"/>
      <c r="M9" s="26"/>
      <c r="N9" s="26"/>
      <c r="O9" s="26"/>
      <c r="P9" s="26"/>
      <c r="Q9" s="26"/>
      <c r="R9" s="26"/>
      <c r="S9" s="26"/>
      <c r="T9" s="26"/>
      <c r="U9" s="26"/>
      <c r="V9" s="26"/>
      <c r="W9" s="26"/>
      <c r="X9" s="26"/>
      <c r="Y9" s="26"/>
    </row>
    <row r="10" spans="1:25" ht="51.75" thickBot="1">
      <c r="A10" s="161"/>
      <c r="B10" s="86" t="s">
        <v>145</v>
      </c>
      <c r="C10" s="110" t="s">
        <v>56</v>
      </c>
      <c r="D10" s="110" t="s">
        <v>102</v>
      </c>
      <c r="F10" s="35" t="s">
        <v>97</v>
      </c>
      <c r="G10" s="108"/>
      <c r="H10" s="44" t="s">
        <v>57</v>
      </c>
      <c r="I10" s="44"/>
      <c r="J10" s="26"/>
      <c r="K10" s="26"/>
      <c r="L10" s="26"/>
      <c r="M10" s="26"/>
      <c r="N10" s="26"/>
      <c r="O10" s="26"/>
      <c r="P10" s="26"/>
      <c r="Q10" s="26"/>
      <c r="R10" s="26"/>
      <c r="S10" s="26"/>
      <c r="T10" s="26"/>
      <c r="U10" s="26"/>
      <c r="V10" s="26"/>
      <c r="W10" s="26"/>
      <c r="X10" s="26"/>
      <c r="Y10" s="26"/>
    </row>
    <row r="11" spans="1:25" ht="51.75" thickBot="1">
      <c r="A11" s="162" t="s">
        <v>27</v>
      </c>
      <c r="B11" s="87" t="s">
        <v>146</v>
      </c>
      <c r="C11" s="111" t="s">
        <v>147</v>
      </c>
      <c r="D11" s="111" t="s">
        <v>102</v>
      </c>
      <c r="F11" s="35" t="s">
        <v>97</v>
      </c>
      <c r="G11" s="108"/>
      <c r="H11" s="48" t="s">
        <v>205</v>
      </c>
      <c r="I11" s="48" t="s">
        <v>31</v>
      </c>
      <c r="J11" s="26"/>
      <c r="K11" s="26"/>
      <c r="L11" s="26"/>
      <c r="M11" s="26"/>
      <c r="N11" s="26"/>
      <c r="O11" s="26"/>
      <c r="P11" s="26"/>
      <c r="Q11" s="26"/>
      <c r="R11" s="26"/>
      <c r="S11" s="26"/>
      <c r="T11" s="26"/>
      <c r="U11" s="26"/>
      <c r="V11" s="26"/>
      <c r="W11" s="26"/>
      <c r="X11" s="26"/>
      <c r="Y11" s="26"/>
    </row>
    <row r="12" spans="1:25" ht="66.599999999999994" customHeight="1" thickBot="1">
      <c r="A12" s="162"/>
      <c r="B12" s="87" t="s">
        <v>148</v>
      </c>
      <c r="C12" s="111" t="s">
        <v>20</v>
      </c>
      <c r="D12" s="111" t="s">
        <v>102</v>
      </c>
      <c r="F12" s="35" t="s">
        <v>97</v>
      </c>
      <c r="G12" s="108"/>
      <c r="H12" s="48" t="s">
        <v>21</v>
      </c>
      <c r="I12" s="48"/>
      <c r="J12" s="26"/>
      <c r="K12" s="26"/>
      <c r="L12" s="26"/>
      <c r="M12" s="26"/>
      <c r="N12" s="26"/>
      <c r="O12" s="26"/>
      <c r="P12" s="26"/>
      <c r="Q12" s="26"/>
      <c r="R12" s="26"/>
      <c r="S12" s="26"/>
      <c r="T12" s="26"/>
      <c r="U12" s="26"/>
      <c r="V12" s="26"/>
      <c r="W12" s="26"/>
      <c r="X12" s="26"/>
      <c r="Y12" s="26"/>
    </row>
    <row r="13" spans="1:25" ht="99.75" customHeight="1" thickBot="1">
      <c r="A13" s="162"/>
      <c r="B13" s="87" t="s">
        <v>149</v>
      </c>
      <c r="C13" s="111" t="s">
        <v>230</v>
      </c>
      <c r="D13" s="111" t="s">
        <v>102</v>
      </c>
      <c r="F13" s="35" t="s">
        <v>97</v>
      </c>
      <c r="G13" s="108"/>
      <c r="H13" s="48" t="s">
        <v>211</v>
      </c>
      <c r="I13" s="48" t="s">
        <v>58</v>
      </c>
      <c r="J13" s="26"/>
      <c r="K13" s="26"/>
      <c r="L13" s="26"/>
      <c r="M13" s="26"/>
      <c r="N13" s="26"/>
      <c r="O13" s="26"/>
      <c r="P13" s="26"/>
      <c r="Q13" s="26"/>
      <c r="R13" s="26"/>
      <c r="S13" s="26"/>
      <c r="T13" s="26"/>
      <c r="U13" s="26"/>
      <c r="V13" s="26"/>
      <c r="W13" s="26"/>
      <c r="X13" s="26"/>
      <c r="Y13" s="26"/>
    </row>
    <row r="14" spans="1:25" ht="69" customHeight="1" thickBot="1">
      <c r="A14" s="162"/>
      <c r="B14" s="87" t="s">
        <v>150</v>
      </c>
      <c r="C14" s="111" t="s">
        <v>59</v>
      </c>
      <c r="D14" s="111" t="s">
        <v>60</v>
      </c>
      <c r="F14" s="35" t="s">
        <v>97</v>
      </c>
      <c r="G14" s="108"/>
      <c r="H14" s="112" t="s">
        <v>242</v>
      </c>
      <c r="I14" s="112"/>
      <c r="J14" s="26"/>
      <c r="K14" s="26"/>
      <c r="L14" s="26"/>
      <c r="M14" s="26"/>
      <c r="N14" s="26"/>
      <c r="O14" s="26"/>
      <c r="P14" s="26"/>
      <c r="Q14" s="26"/>
      <c r="R14" s="26"/>
      <c r="S14" s="26"/>
      <c r="T14" s="26"/>
      <c r="U14" s="26"/>
      <c r="V14" s="26"/>
      <c r="W14" s="26"/>
      <c r="X14" s="26"/>
      <c r="Y14" s="26"/>
    </row>
    <row r="15" spans="1:25">
      <c r="A15" s="26"/>
      <c r="B15" s="24"/>
      <c r="C15" s="24"/>
      <c r="D15" s="24"/>
      <c r="F15" s="49"/>
      <c r="G15" s="26"/>
      <c r="H15" s="24"/>
      <c r="I15" s="24"/>
      <c r="J15" s="26"/>
      <c r="K15" s="26"/>
      <c r="L15" s="26"/>
      <c r="M15" s="26"/>
      <c r="N15" s="26"/>
      <c r="O15" s="26"/>
      <c r="P15" s="26"/>
      <c r="Q15" s="26"/>
      <c r="R15" s="26"/>
      <c r="S15" s="26"/>
      <c r="T15" s="26"/>
      <c r="U15" s="26"/>
      <c r="V15" s="26"/>
      <c r="W15" s="26"/>
      <c r="X15" s="26"/>
      <c r="Y15" s="26"/>
    </row>
    <row r="16" spans="1:25">
      <c r="A16" s="26"/>
      <c r="B16" s="24"/>
      <c r="C16" s="24"/>
      <c r="D16" s="89" t="s">
        <v>16</v>
      </c>
      <c r="F16" s="49">
        <f>SUM(IF(F4="OUI",1,0)+SUM(IF(F5="OUI",1,0))+SUM(IF(F6="OUI",1,0))+SUM(IF(F7="oui",1,0)))</f>
        <v>0</v>
      </c>
      <c r="G16" s="26">
        <f>F16/4</f>
        <v>0</v>
      </c>
      <c r="H16" s="24"/>
      <c r="I16" s="24"/>
      <c r="J16" s="26"/>
      <c r="K16" s="26"/>
      <c r="L16" s="26"/>
      <c r="M16" s="26"/>
      <c r="N16" s="26"/>
      <c r="O16" s="26"/>
      <c r="P16" s="26"/>
      <c r="Q16" s="26"/>
      <c r="R16" s="26"/>
      <c r="S16" s="26"/>
      <c r="T16" s="26"/>
      <c r="U16" s="26"/>
      <c r="V16" s="26"/>
      <c r="W16" s="26"/>
      <c r="X16" s="26"/>
      <c r="Y16" s="26"/>
    </row>
    <row r="17" spans="1:25">
      <c r="A17" s="26"/>
      <c r="B17" s="24"/>
      <c r="C17" s="24"/>
      <c r="D17" s="89" t="s">
        <v>22</v>
      </c>
      <c r="F17" s="49">
        <f>SUM(IF(F8="OUI",1,0)+SUM(IF(F9="OUI",1,0))+SUM(IF(F10="oui",1,0)))</f>
        <v>0</v>
      </c>
      <c r="G17" s="26">
        <f>F17/3</f>
        <v>0</v>
      </c>
      <c r="H17" s="24"/>
      <c r="I17" s="24"/>
      <c r="J17" s="26"/>
      <c r="K17" s="26"/>
      <c r="L17" s="26"/>
      <c r="M17" s="26"/>
      <c r="N17" s="26"/>
      <c r="O17" s="26"/>
      <c r="P17" s="26"/>
      <c r="Q17" s="26"/>
      <c r="R17" s="26"/>
      <c r="S17" s="26"/>
      <c r="T17" s="26"/>
      <c r="U17" s="26"/>
      <c r="V17" s="26"/>
      <c r="W17" s="26"/>
      <c r="X17" s="26"/>
      <c r="Y17" s="26"/>
    </row>
    <row r="18" spans="1:25">
      <c r="A18" s="26"/>
      <c r="B18" s="24"/>
      <c r="C18" s="24"/>
      <c r="D18" s="89" t="s">
        <v>27</v>
      </c>
      <c r="F18" s="49">
        <f>SUM(IF(F11="OUI",1,0)+SUM(IF(F12="OUI",1,0))+SUM(IF(F13="OUI",1,0))+SUM(IF(F14="OUI",1,0)))</f>
        <v>0</v>
      </c>
      <c r="G18" s="26">
        <f>F18/4</f>
        <v>0</v>
      </c>
      <c r="H18" s="24"/>
      <c r="I18" s="24"/>
      <c r="J18" s="26"/>
      <c r="K18" s="26"/>
      <c r="L18" s="26"/>
      <c r="M18" s="26"/>
      <c r="N18" s="26"/>
      <c r="O18" s="26"/>
      <c r="P18" s="26"/>
      <c r="Q18" s="26"/>
      <c r="R18" s="26"/>
      <c r="S18" s="26"/>
      <c r="T18" s="26"/>
      <c r="U18" s="26"/>
      <c r="V18" s="26"/>
      <c r="W18" s="26"/>
      <c r="X18" s="26"/>
      <c r="Y18" s="26"/>
    </row>
    <row r="19" spans="1:25">
      <c r="A19" s="26"/>
      <c r="B19" s="24"/>
      <c r="C19" s="24"/>
      <c r="D19" s="24"/>
      <c r="F19" s="49"/>
      <c r="G19" s="26"/>
      <c r="H19" s="24"/>
      <c r="I19" s="24"/>
      <c r="J19" s="26"/>
      <c r="K19" s="26"/>
      <c r="L19" s="26"/>
      <c r="M19" s="26"/>
      <c r="N19" s="26"/>
      <c r="O19" s="26"/>
      <c r="P19" s="26"/>
      <c r="Q19" s="26"/>
      <c r="R19" s="26"/>
      <c r="S19" s="26"/>
      <c r="T19" s="26"/>
      <c r="U19" s="26"/>
      <c r="V19" s="26"/>
      <c r="W19" s="26"/>
      <c r="X19" s="26"/>
      <c r="Y19" s="26"/>
    </row>
    <row r="20" spans="1:25">
      <c r="A20" s="26"/>
      <c r="B20" s="24"/>
      <c r="C20" s="24"/>
      <c r="D20" s="24"/>
      <c r="F20" s="49"/>
      <c r="G20" s="26"/>
      <c r="H20" s="24"/>
      <c r="I20" s="24"/>
      <c r="J20" s="26"/>
      <c r="K20" s="26"/>
      <c r="L20" s="26"/>
      <c r="M20" s="26"/>
      <c r="N20" s="26"/>
      <c r="O20" s="26"/>
      <c r="P20" s="26"/>
      <c r="Q20" s="26"/>
      <c r="R20" s="26"/>
      <c r="S20" s="26"/>
      <c r="T20" s="26"/>
      <c r="U20" s="26"/>
      <c r="V20" s="26"/>
      <c r="W20" s="26"/>
      <c r="X20" s="26"/>
      <c r="Y20" s="26"/>
    </row>
    <row r="21" spans="1:25">
      <c r="A21" s="26"/>
      <c r="B21" s="24"/>
      <c r="C21" s="24"/>
      <c r="D21" s="24"/>
      <c r="F21" s="49"/>
      <c r="G21" s="26"/>
      <c r="H21" s="24"/>
      <c r="I21" s="24"/>
      <c r="J21" s="26"/>
      <c r="K21" s="26"/>
      <c r="L21" s="26"/>
      <c r="M21" s="26"/>
      <c r="N21" s="26"/>
      <c r="O21" s="26"/>
      <c r="P21" s="26"/>
      <c r="Q21" s="26"/>
      <c r="R21" s="26"/>
      <c r="S21" s="26"/>
      <c r="T21" s="26"/>
      <c r="U21" s="26"/>
      <c r="V21" s="26"/>
      <c r="W21" s="26"/>
      <c r="X21" s="26"/>
      <c r="Y21" s="26"/>
    </row>
    <row r="22" spans="1:25">
      <c r="A22" s="26"/>
      <c r="B22" s="24"/>
      <c r="C22" s="24"/>
      <c r="D22" s="24"/>
      <c r="F22" s="49"/>
      <c r="G22" s="26"/>
      <c r="H22" s="24"/>
      <c r="I22" s="24"/>
      <c r="J22" s="26"/>
      <c r="K22" s="26"/>
      <c r="L22" s="26"/>
      <c r="M22" s="26"/>
      <c r="N22" s="26"/>
      <c r="O22" s="26"/>
      <c r="P22" s="26"/>
      <c r="Q22" s="26"/>
      <c r="R22" s="26"/>
      <c r="S22" s="26"/>
      <c r="T22" s="26"/>
      <c r="U22" s="26"/>
      <c r="V22" s="26"/>
      <c r="W22" s="26"/>
      <c r="X22" s="26"/>
      <c r="Y22" s="26"/>
    </row>
    <row r="23" spans="1:25">
      <c r="A23" s="26"/>
      <c r="B23" s="24"/>
      <c r="C23" s="24"/>
      <c r="D23" s="24"/>
      <c r="F23" s="49"/>
      <c r="G23" s="26"/>
      <c r="H23" s="24"/>
      <c r="I23" s="24"/>
      <c r="J23" s="26"/>
      <c r="K23" s="26"/>
      <c r="L23" s="26"/>
      <c r="M23" s="26"/>
      <c r="N23" s="26"/>
      <c r="O23" s="26"/>
      <c r="P23" s="26"/>
      <c r="Q23" s="26"/>
      <c r="R23" s="26"/>
      <c r="S23" s="26"/>
      <c r="T23" s="26"/>
      <c r="U23" s="26"/>
      <c r="V23" s="26"/>
      <c r="W23" s="26"/>
      <c r="X23" s="26"/>
      <c r="Y23" s="26"/>
    </row>
    <row r="24" spans="1:25">
      <c r="A24" s="26"/>
      <c r="B24" s="24"/>
      <c r="C24" s="24"/>
      <c r="D24" s="24"/>
      <c r="F24" s="49"/>
      <c r="G24" s="26"/>
      <c r="H24" s="24"/>
      <c r="I24" s="24"/>
      <c r="J24" s="26"/>
      <c r="K24" s="26"/>
      <c r="L24" s="26"/>
      <c r="M24" s="26"/>
      <c r="N24" s="26"/>
      <c r="O24" s="26"/>
      <c r="P24" s="26"/>
      <c r="Q24" s="26"/>
      <c r="R24" s="26"/>
      <c r="S24" s="26"/>
      <c r="T24" s="26"/>
      <c r="U24" s="26"/>
      <c r="V24" s="26"/>
      <c r="W24" s="26"/>
      <c r="X24" s="26"/>
      <c r="Y24" s="26"/>
    </row>
    <row r="25" spans="1:25">
      <c r="A25" s="26"/>
      <c r="B25" s="24"/>
      <c r="C25" s="24"/>
      <c r="D25" s="24"/>
      <c r="F25" s="49"/>
      <c r="G25" s="26"/>
      <c r="H25" s="24"/>
      <c r="I25" s="24"/>
      <c r="J25" s="26"/>
      <c r="K25" s="26"/>
      <c r="L25" s="26"/>
      <c r="M25" s="26"/>
      <c r="N25" s="26"/>
      <c r="O25" s="26"/>
      <c r="P25" s="26"/>
      <c r="Q25" s="26"/>
      <c r="R25" s="26"/>
      <c r="S25" s="26"/>
      <c r="T25" s="26"/>
      <c r="U25" s="26"/>
      <c r="V25" s="26"/>
      <c r="W25" s="26"/>
      <c r="X25" s="26"/>
      <c r="Y25" s="26"/>
    </row>
    <row r="26" spans="1:25">
      <c r="A26" s="26"/>
      <c r="B26" s="24"/>
      <c r="C26" s="24"/>
      <c r="D26" s="24"/>
      <c r="F26" s="49"/>
      <c r="G26" s="26"/>
      <c r="H26" s="24"/>
      <c r="I26" s="24"/>
      <c r="J26" s="26"/>
      <c r="K26" s="26"/>
      <c r="L26" s="26"/>
      <c r="M26" s="26"/>
      <c r="N26" s="26"/>
      <c r="O26" s="26"/>
      <c r="P26" s="26"/>
      <c r="Q26" s="26"/>
      <c r="R26" s="26"/>
      <c r="S26" s="26"/>
      <c r="T26" s="26"/>
      <c r="U26" s="26"/>
      <c r="V26" s="26"/>
      <c r="W26" s="26"/>
      <c r="X26" s="26"/>
      <c r="Y26" s="26"/>
    </row>
    <row r="27" spans="1:25">
      <c r="A27" s="26"/>
      <c r="B27" s="24"/>
      <c r="C27" s="24"/>
      <c r="D27" s="24"/>
      <c r="F27" s="49"/>
      <c r="G27" s="26"/>
      <c r="H27" s="24"/>
      <c r="I27" s="24"/>
      <c r="J27" s="26"/>
      <c r="K27" s="26"/>
      <c r="L27" s="26"/>
      <c r="M27" s="26"/>
      <c r="N27" s="26"/>
      <c r="O27" s="26"/>
      <c r="P27" s="26"/>
      <c r="Q27" s="26"/>
      <c r="R27" s="26"/>
      <c r="S27" s="26"/>
      <c r="T27" s="26"/>
      <c r="U27" s="26"/>
      <c r="V27" s="26"/>
      <c r="W27" s="26"/>
      <c r="X27" s="26"/>
      <c r="Y27" s="26"/>
    </row>
    <row r="28" spans="1:25">
      <c r="A28" s="26"/>
      <c r="B28" s="24"/>
      <c r="C28" s="24"/>
      <c r="D28" s="24"/>
      <c r="F28" s="49"/>
      <c r="G28" s="26"/>
      <c r="H28" s="24"/>
      <c r="I28" s="24"/>
      <c r="J28" s="26"/>
      <c r="K28" s="26"/>
      <c r="L28" s="26"/>
      <c r="M28" s="26"/>
      <c r="N28" s="26"/>
      <c r="O28" s="26"/>
      <c r="P28" s="26"/>
      <c r="Q28" s="26"/>
      <c r="R28" s="26"/>
      <c r="S28" s="26"/>
      <c r="T28" s="26"/>
      <c r="U28" s="26"/>
      <c r="V28" s="26"/>
      <c r="W28" s="26"/>
      <c r="X28" s="26"/>
      <c r="Y28" s="26"/>
    </row>
    <row r="29" spans="1:25">
      <c r="A29" s="26"/>
      <c r="B29" s="24"/>
      <c r="C29" s="24"/>
      <c r="D29" s="24"/>
      <c r="F29" s="49"/>
      <c r="G29" s="26"/>
      <c r="H29" s="24"/>
      <c r="I29" s="24"/>
      <c r="J29" s="26"/>
      <c r="K29" s="26"/>
      <c r="L29" s="26"/>
      <c r="M29" s="26"/>
      <c r="N29" s="26"/>
      <c r="O29" s="26"/>
      <c r="P29" s="26"/>
      <c r="Q29" s="26"/>
      <c r="R29" s="26"/>
      <c r="S29" s="26"/>
      <c r="T29" s="26"/>
      <c r="U29" s="26"/>
      <c r="V29" s="26"/>
      <c r="W29" s="26"/>
      <c r="X29" s="26"/>
      <c r="Y29" s="26"/>
    </row>
    <row r="30" spans="1:25">
      <c r="A30" s="26"/>
      <c r="B30" s="24"/>
      <c r="C30" s="24"/>
      <c r="D30" s="24"/>
      <c r="F30" s="49"/>
      <c r="G30" s="26"/>
      <c r="H30" s="24"/>
      <c r="I30" s="24"/>
      <c r="J30" s="26"/>
      <c r="K30" s="26"/>
      <c r="L30" s="26"/>
      <c r="M30" s="26"/>
      <c r="N30" s="26"/>
      <c r="O30" s="26"/>
      <c r="P30" s="26"/>
      <c r="Q30" s="26"/>
      <c r="R30" s="26"/>
      <c r="S30" s="26"/>
      <c r="T30" s="26"/>
      <c r="U30" s="26"/>
      <c r="V30" s="26"/>
      <c r="W30" s="26"/>
      <c r="X30" s="26"/>
      <c r="Y30" s="26"/>
    </row>
    <row r="31" spans="1:25">
      <c r="A31" s="26"/>
      <c r="B31" s="24"/>
      <c r="C31" s="24"/>
      <c r="D31" s="24"/>
      <c r="F31" s="49"/>
      <c r="G31" s="26"/>
      <c r="H31" s="24"/>
      <c r="I31" s="24"/>
      <c r="J31" s="26"/>
      <c r="K31" s="26"/>
      <c r="L31" s="26"/>
      <c r="M31" s="26"/>
      <c r="N31" s="26"/>
      <c r="O31" s="26"/>
      <c r="P31" s="26"/>
      <c r="Q31" s="26"/>
      <c r="R31" s="26"/>
      <c r="S31" s="26"/>
      <c r="T31" s="26"/>
      <c r="U31" s="26"/>
      <c r="V31" s="26"/>
      <c r="W31" s="26"/>
      <c r="X31" s="26"/>
      <c r="Y31" s="26"/>
    </row>
    <row r="32" spans="1:25">
      <c r="A32" s="26"/>
      <c r="B32" s="24"/>
      <c r="C32" s="24"/>
      <c r="D32" s="24"/>
      <c r="F32" s="49"/>
      <c r="G32" s="26"/>
      <c r="H32" s="24"/>
      <c r="I32" s="24"/>
      <c r="J32" s="26"/>
      <c r="K32" s="26"/>
      <c r="L32" s="26"/>
      <c r="M32" s="26"/>
      <c r="N32" s="26"/>
      <c r="O32" s="26"/>
      <c r="P32" s="26"/>
      <c r="Q32" s="26"/>
      <c r="R32" s="26"/>
      <c r="S32" s="26"/>
      <c r="T32" s="26"/>
      <c r="U32" s="26"/>
      <c r="V32" s="26"/>
      <c r="W32" s="26"/>
      <c r="X32" s="26"/>
      <c r="Y32" s="26"/>
    </row>
    <row r="33" spans="1:25">
      <c r="A33" s="26"/>
      <c r="B33" s="24"/>
      <c r="C33" s="24"/>
      <c r="D33" s="24"/>
      <c r="F33" s="49"/>
      <c r="G33" s="26"/>
      <c r="H33" s="24"/>
      <c r="I33" s="24"/>
      <c r="J33" s="26"/>
      <c r="K33" s="26"/>
      <c r="L33" s="26"/>
      <c r="M33" s="26"/>
      <c r="N33" s="26"/>
      <c r="O33" s="26"/>
      <c r="P33" s="26"/>
      <c r="Q33" s="26"/>
      <c r="R33" s="26"/>
      <c r="S33" s="26"/>
      <c r="T33" s="26"/>
      <c r="U33" s="26"/>
      <c r="V33" s="26"/>
      <c r="W33" s="26"/>
      <c r="X33" s="26"/>
      <c r="Y33" s="26"/>
    </row>
    <row r="34" spans="1:25">
      <c r="A34" s="26"/>
      <c r="B34" s="24"/>
      <c r="C34" s="24"/>
      <c r="D34" s="24"/>
      <c r="F34" s="49"/>
      <c r="G34" s="26"/>
      <c r="H34" s="24"/>
      <c r="I34" s="24"/>
      <c r="J34" s="26"/>
      <c r="K34" s="26"/>
      <c r="L34" s="26"/>
      <c r="M34" s="26"/>
      <c r="N34" s="26"/>
      <c r="O34" s="26"/>
      <c r="P34" s="26"/>
      <c r="Q34" s="26"/>
      <c r="R34" s="26"/>
      <c r="S34" s="26"/>
      <c r="T34" s="26"/>
      <c r="U34" s="26"/>
      <c r="V34" s="26"/>
      <c r="W34" s="26"/>
      <c r="X34" s="26"/>
      <c r="Y34" s="26"/>
    </row>
    <row r="35" spans="1:25">
      <c r="A35" s="26"/>
      <c r="B35" s="24"/>
      <c r="C35" s="24"/>
      <c r="D35" s="24"/>
      <c r="F35" s="49"/>
      <c r="G35" s="26"/>
      <c r="H35" s="24"/>
      <c r="I35" s="24"/>
      <c r="J35" s="26"/>
      <c r="K35" s="26"/>
      <c r="L35" s="26"/>
      <c r="M35" s="26"/>
      <c r="N35" s="26"/>
      <c r="O35" s="26"/>
      <c r="P35" s="26"/>
      <c r="Q35" s="26"/>
      <c r="R35" s="26"/>
      <c r="S35" s="26"/>
      <c r="T35" s="26"/>
      <c r="U35" s="26"/>
      <c r="V35" s="26"/>
      <c r="W35" s="26"/>
      <c r="X35" s="26"/>
      <c r="Y35" s="26"/>
    </row>
    <row r="36" spans="1:25">
      <c r="A36" s="26"/>
      <c r="B36" s="24"/>
      <c r="C36" s="24"/>
      <c r="D36" s="24"/>
      <c r="F36" s="49"/>
      <c r="G36" s="26"/>
      <c r="H36" s="24"/>
      <c r="I36" s="24"/>
      <c r="J36" s="26"/>
      <c r="K36" s="26"/>
      <c r="L36" s="26"/>
      <c r="M36" s="26"/>
      <c r="N36" s="26"/>
      <c r="O36" s="26"/>
      <c r="P36" s="26"/>
      <c r="Q36" s="26"/>
      <c r="R36" s="26"/>
      <c r="S36" s="26"/>
      <c r="T36" s="26"/>
      <c r="U36" s="26"/>
      <c r="V36" s="26"/>
      <c r="W36" s="26"/>
      <c r="X36" s="26"/>
      <c r="Y36" s="26"/>
    </row>
    <row r="37" spans="1:25">
      <c r="A37" s="26"/>
      <c r="B37" s="24"/>
      <c r="C37" s="24"/>
      <c r="D37" s="24"/>
      <c r="F37" s="49"/>
      <c r="G37" s="26"/>
      <c r="H37" s="24"/>
      <c r="I37" s="24"/>
      <c r="J37" s="26"/>
      <c r="K37" s="26"/>
      <c r="L37" s="26"/>
      <c r="M37" s="26"/>
      <c r="N37" s="26"/>
      <c r="O37" s="26"/>
      <c r="P37" s="26"/>
      <c r="Q37" s="26"/>
      <c r="R37" s="26"/>
      <c r="S37" s="26"/>
      <c r="T37" s="26"/>
      <c r="U37" s="26"/>
      <c r="V37" s="26"/>
      <c r="W37" s="26"/>
      <c r="X37" s="26"/>
      <c r="Y37" s="26"/>
    </row>
    <row r="38" spans="1:25">
      <c r="A38" s="26"/>
      <c r="B38" s="24"/>
      <c r="C38" s="24"/>
      <c r="D38" s="24"/>
      <c r="F38" s="49"/>
      <c r="G38" s="26"/>
      <c r="H38" s="24"/>
      <c r="I38" s="24"/>
      <c r="J38" s="26"/>
      <c r="K38" s="26"/>
      <c r="L38" s="26"/>
      <c r="M38" s="26"/>
      <c r="N38" s="26"/>
      <c r="O38" s="26"/>
      <c r="P38" s="26"/>
      <c r="Q38" s="26"/>
      <c r="R38" s="26"/>
      <c r="S38" s="26"/>
      <c r="T38" s="26"/>
      <c r="U38" s="26"/>
      <c r="V38" s="26"/>
      <c r="W38" s="26"/>
      <c r="X38" s="26"/>
      <c r="Y38" s="26"/>
    </row>
    <row r="39" spans="1:25">
      <c r="A39" s="26"/>
      <c r="B39" s="24"/>
      <c r="C39" s="24"/>
      <c r="D39" s="24"/>
      <c r="F39" s="49"/>
      <c r="G39" s="26"/>
      <c r="H39" s="24"/>
      <c r="I39" s="24"/>
      <c r="J39" s="26"/>
      <c r="K39" s="26"/>
      <c r="L39" s="26"/>
      <c r="M39" s="26"/>
      <c r="N39" s="26"/>
      <c r="O39" s="26"/>
      <c r="P39" s="26"/>
      <c r="Q39" s="26"/>
      <c r="R39" s="26"/>
      <c r="S39" s="26"/>
      <c r="T39" s="26"/>
      <c r="U39" s="26"/>
      <c r="V39" s="26"/>
      <c r="W39" s="26"/>
      <c r="X39" s="26"/>
      <c r="Y39" s="26"/>
    </row>
    <row r="40" spans="1:25">
      <c r="A40" s="26"/>
      <c r="B40" s="24"/>
      <c r="C40" s="24"/>
      <c r="D40" s="24"/>
      <c r="F40" s="49"/>
      <c r="G40" s="26"/>
      <c r="H40" s="24"/>
      <c r="I40" s="24"/>
      <c r="J40" s="26"/>
      <c r="K40" s="26"/>
      <c r="L40" s="26"/>
      <c r="M40" s="26"/>
      <c r="N40" s="26"/>
      <c r="O40" s="26"/>
      <c r="P40" s="26"/>
      <c r="Q40" s="26"/>
      <c r="R40" s="26"/>
      <c r="S40" s="26"/>
      <c r="T40" s="26"/>
      <c r="U40" s="26"/>
      <c r="V40" s="26"/>
      <c r="W40" s="26"/>
      <c r="X40" s="26"/>
      <c r="Y40" s="26"/>
    </row>
    <row r="41" spans="1:25">
      <c r="A41" s="26"/>
      <c r="B41" s="24"/>
      <c r="C41" s="24"/>
      <c r="D41" s="24"/>
      <c r="F41" s="49"/>
      <c r="G41" s="26"/>
      <c r="H41" s="24"/>
      <c r="I41" s="24"/>
      <c r="J41" s="26"/>
      <c r="K41" s="26"/>
      <c r="L41" s="26"/>
      <c r="M41" s="26"/>
      <c r="N41" s="26"/>
      <c r="O41" s="26"/>
      <c r="P41" s="26"/>
      <c r="Q41" s="26"/>
      <c r="R41" s="26"/>
      <c r="S41" s="26"/>
      <c r="T41" s="26"/>
      <c r="U41" s="26"/>
      <c r="V41" s="26"/>
      <c r="W41" s="26"/>
      <c r="X41" s="26"/>
      <c r="Y41" s="26"/>
    </row>
    <row r="42" spans="1:25">
      <c r="A42" s="26"/>
      <c r="B42" s="24"/>
      <c r="C42" s="24"/>
      <c r="D42" s="24"/>
      <c r="F42" s="49"/>
      <c r="G42" s="26"/>
      <c r="H42" s="24"/>
      <c r="I42" s="24"/>
      <c r="J42" s="26"/>
      <c r="K42" s="26"/>
      <c r="L42" s="26"/>
      <c r="M42" s="26"/>
      <c r="N42" s="26"/>
      <c r="O42" s="26"/>
      <c r="P42" s="26"/>
      <c r="Q42" s="26"/>
      <c r="R42" s="26"/>
      <c r="S42" s="26"/>
      <c r="T42" s="26"/>
      <c r="U42" s="26"/>
      <c r="V42" s="26"/>
      <c r="W42" s="26"/>
      <c r="X42" s="26"/>
      <c r="Y42" s="26"/>
    </row>
    <row r="43" spans="1:25">
      <c r="A43" s="26"/>
      <c r="B43" s="24"/>
      <c r="C43" s="24"/>
      <c r="D43" s="24"/>
      <c r="F43" s="49"/>
      <c r="G43" s="26"/>
      <c r="H43" s="24"/>
      <c r="I43" s="24"/>
      <c r="J43" s="26"/>
      <c r="K43" s="26"/>
      <c r="L43" s="26"/>
      <c r="M43" s="26"/>
      <c r="N43" s="26"/>
      <c r="O43" s="26"/>
      <c r="P43" s="26"/>
      <c r="Q43" s="26"/>
      <c r="R43" s="26"/>
      <c r="S43" s="26"/>
      <c r="T43" s="26"/>
      <c r="U43" s="26"/>
      <c r="V43" s="26"/>
      <c r="W43" s="26"/>
      <c r="X43" s="26"/>
      <c r="Y43" s="26"/>
    </row>
    <row r="44" spans="1:25">
      <c r="A44" s="26"/>
      <c r="B44" s="24"/>
      <c r="C44" s="24"/>
      <c r="D44" s="24"/>
      <c r="F44" s="49"/>
      <c r="G44" s="26"/>
      <c r="H44" s="24"/>
      <c r="I44" s="24"/>
      <c r="J44" s="26"/>
      <c r="K44" s="26"/>
      <c r="L44" s="26"/>
      <c r="M44" s="26"/>
      <c r="N44" s="26"/>
      <c r="O44" s="26"/>
      <c r="P44" s="26"/>
      <c r="Q44" s="26"/>
      <c r="R44" s="26"/>
      <c r="S44" s="26"/>
      <c r="T44" s="26"/>
      <c r="U44" s="26"/>
      <c r="V44" s="26"/>
      <c r="W44" s="26"/>
      <c r="X44" s="26"/>
      <c r="Y44" s="26"/>
    </row>
    <row r="45" spans="1:25">
      <c r="A45" s="26"/>
      <c r="B45" s="24"/>
      <c r="C45" s="24"/>
      <c r="D45" s="24"/>
      <c r="F45" s="49"/>
      <c r="G45" s="26"/>
      <c r="H45" s="24"/>
      <c r="I45" s="24"/>
      <c r="J45" s="26"/>
      <c r="K45" s="26"/>
      <c r="L45" s="26"/>
      <c r="M45" s="26"/>
      <c r="N45" s="26"/>
      <c r="O45" s="26"/>
      <c r="P45" s="26"/>
      <c r="Q45" s="26"/>
      <c r="R45" s="26"/>
      <c r="S45" s="26"/>
      <c r="T45" s="26"/>
      <c r="U45" s="26"/>
      <c r="V45" s="26"/>
      <c r="W45" s="26"/>
      <c r="X45" s="26"/>
      <c r="Y45" s="26"/>
    </row>
    <row r="46" spans="1:25">
      <c r="A46" s="26"/>
      <c r="B46" s="24"/>
      <c r="C46" s="24"/>
      <c r="D46" s="24"/>
      <c r="F46" s="49"/>
      <c r="G46" s="26"/>
      <c r="H46" s="24"/>
      <c r="I46" s="24"/>
      <c r="J46" s="26"/>
      <c r="K46" s="26"/>
      <c r="L46" s="26"/>
      <c r="M46" s="26"/>
      <c r="N46" s="26"/>
      <c r="O46" s="26"/>
      <c r="P46" s="26"/>
      <c r="Q46" s="26"/>
      <c r="R46" s="26"/>
      <c r="S46" s="26"/>
      <c r="T46" s="26"/>
      <c r="U46" s="26"/>
      <c r="V46" s="26"/>
      <c r="W46" s="26"/>
      <c r="X46" s="26"/>
      <c r="Y46" s="26"/>
    </row>
    <row r="47" spans="1:25">
      <c r="A47" s="26"/>
      <c r="B47" s="24"/>
      <c r="C47" s="24"/>
      <c r="D47" s="24"/>
      <c r="F47" s="49"/>
      <c r="G47" s="26"/>
      <c r="H47" s="24"/>
      <c r="I47" s="24"/>
      <c r="J47" s="26"/>
      <c r="K47" s="26"/>
      <c r="L47" s="26"/>
      <c r="M47" s="26"/>
      <c r="N47" s="26"/>
      <c r="O47" s="26"/>
      <c r="P47" s="26"/>
      <c r="Q47" s="26"/>
      <c r="R47" s="26"/>
      <c r="S47" s="26"/>
      <c r="T47" s="26"/>
      <c r="U47" s="26"/>
      <c r="V47" s="26"/>
      <c r="W47" s="26"/>
      <c r="X47" s="26"/>
      <c r="Y47" s="26"/>
    </row>
    <row r="48" spans="1:25">
      <c r="A48" s="26"/>
      <c r="B48" s="24"/>
      <c r="C48" s="24"/>
      <c r="D48" s="24"/>
      <c r="F48" s="49"/>
      <c r="G48" s="26"/>
      <c r="H48" s="24"/>
      <c r="I48" s="24"/>
      <c r="J48" s="26"/>
      <c r="K48" s="26"/>
      <c r="L48" s="26"/>
      <c r="M48" s="26"/>
      <c r="N48" s="26"/>
      <c r="O48" s="26"/>
      <c r="P48" s="26"/>
      <c r="Q48" s="26"/>
      <c r="R48" s="26"/>
      <c r="S48" s="26"/>
      <c r="T48" s="26"/>
      <c r="U48" s="26"/>
      <c r="V48" s="26"/>
      <c r="W48" s="26"/>
      <c r="X48" s="26"/>
      <c r="Y48" s="26"/>
    </row>
    <row r="49" spans="1:25">
      <c r="A49" s="26"/>
      <c r="B49" s="24"/>
      <c r="C49" s="24"/>
      <c r="D49" s="24"/>
      <c r="F49" s="49"/>
      <c r="G49" s="26"/>
      <c r="H49" s="24"/>
      <c r="I49" s="24"/>
      <c r="J49" s="26"/>
      <c r="K49" s="26"/>
      <c r="L49" s="26"/>
      <c r="M49" s="26"/>
      <c r="N49" s="26"/>
      <c r="O49" s="26"/>
      <c r="P49" s="26"/>
      <c r="Q49" s="26"/>
      <c r="R49" s="26"/>
      <c r="S49" s="26"/>
      <c r="T49" s="26"/>
      <c r="U49" s="26"/>
      <c r="V49" s="26"/>
      <c r="W49" s="26"/>
      <c r="X49" s="26"/>
      <c r="Y49" s="26"/>
    </row>
    <row r="50" spans="1:25">
      <c r="A50" s="26"/>
      <c r="B50" s="24"/>
      <c r="C50" s="24"/>
      <c r="D50" s="24"/>
      <c r="F50" s="49"/>
      <c r="G50" s="26"/>
      <c r="H50" s="24"/>
      <c r="I50" s="24"/>
      <c r="J50" s="26"/>
      <c r="K50" s="26"/>
      <c r="L50" s="26"/>
      <c r="M50" s="26"/>
      <c r="N50" s="26"/>
      <c r="O50" s="26"/>
      <c r="P50" s="26"/>
      <c r="Q50" s="26"/>
      <c r="R50" s="26"/>
      <c r="S50" s="26"/>
      <c r="T50" s="26"/>
      <c r="U50" s="26"/>
      <c r="V50" s="26"/>
      <c r="W50" s="26"/>
      <c r="X50" s="26"/>
      <c r="Y50" s="26"/>
    </row>
    <row r="51" spans="1:25">
      <c r="A51" s="26"/>
      <c r="B51" s="24"/>
      <c r="C51" s="24"/>
      <c r="D51" s="24"/>
      <c r="F51" s="49"/>
      <c r="G51" s="26"/>
      <c r="H51" s="24"/>
      <c r="I51" s="24"/>
      <c r="J51" s="26"/>
      <c r="K51" s="26"/>
      <c r="L51" s="26"/>
      <c r="M51" s="26"/>
      <c r="N51" s="26"/>
      <c r="O51" s="26"/>
      <c r="P51" s="26"/>
      <c r="Q51" s="26"/>
      <c r="R51" s="26"/>
      <c r="S51" s="26"/>
      <c r="T51" s="26"/>
      <c r="U51" s="26"/>
      <c r="V51" s="26"/>
      <c r="W51" s="26"/>
      <c r="X51" s="26"/>
      <c r="Y51" s="26"/>
    </row>
    <row r="52" spans="1:25">
      <c r="A52" s="26"/>
      <c r="B52" s="24"/>
      <c r="C52" s="24"/>
      <c r="D52" s="24"/>
      <c r="F52" s="49"/>
      <c r="G52" s="26"/>
      <c r="H52" s="24"/>
      <c r="I52" s="24"/>
      <c r="J52" s="26"/>
      <c r="K52" s="26"/>
      <c r="L52" s="26"/>
      <c r="M52" s="26"/>
      <c r="N52" s="26"/>
      <c r="O52" s="26"/>
      <c r="P52" s="26"/>
      <c r="Q52" s="26"/>
      <c r="R52" s="26"/>
      <c r="S52" s="26"/>
      <c r="T52" s="26"/>
      <c r="U52" s="26"/>
      <c r="V52" s="26"/>
      <c r="W52" s="26"/>
      <c r="X52" s="26"/>
      <c r="Y52" s="26"/>
    </row>
    <row r="53" spans="1:25">
      <c r="A53" s="26"/>
      <c r="B53" s="24"/>
      <c r="C53" s="24"/>
      <c r="D53" s="24"/>
      <c r="F53" s="49"/>
      <c r="G53" s="26"/>
      <c r="H53" s="24"/>
      <c r="I53" s="24"/>
      <c r="J53" s="26"/>
      <c r="K53" s="26"/>
      <c r="L53" s="26"/>
      <c r="M53" s="26"/>
      <c r="N53" s="26"/>
      <c r="O53" s="26"/>
      <c r="P53" s="26"/>
      <c r="Q53" s="26"/>
      <c r="R53" s="26"/>
      <c r="S53" s="26"/>
      <c r="T53" s="26"/>
      <c r="U53" s="26"/>
      <c r="V53" s="26"/>
      <c r="W53" s="26"/>
      <c r="X53" s="26"/>
      <c r="Y53" s="26"/>
    </row>
    <row r="54" spans="1:25">
      <c r="A54" s="26"/>
      <c r="B54" s="24"/>
      <c r="C54" s="24"/>
      <c r="D54" s="24"/>
      <c r="F54" s="49"/>
      <c r="G54" s="26"/>
      <c r="H54" s="24"/>
      <c r="I54" s="24"/>
      <c r="J54" s="26"/>
      <c r="K54" s="26"/>
      <c r="L54" s="26"/>
      <c r="M54" s="26"/>
      <c r="N54" s="26"/>
      <c r="O54" s="26"/>
      <c r="P54" s="26"/>
      <c r="Q54" s="26"/>
      <c r="R54" s="26"/>
      <c r="S54" s="26"/>
      <c r="T54" s="26"/>
      <c r="U54" s="26"/>
      <c r="V54" s="26"/>
      <c r="W54" s="26"/>
      <c r="X54" s="26"/>
      <c r="Y54" s="26"/>
    </row>
    <row r="55" spans="1:25">
      <c r="A55" s="26"/>
      <c r="B55" s="24"/>
      <c r="C55" s="24"/>
      <c r="D55" s="24"/>
      <c r="F55" s="49"/>
      <c r="G55" s="26"/>
      <c r="H55" s="24"/>
      <c r="I55" s="24"/>
      <c r="J55" s="26"/>
      <c r="K55" s="26"/>
      <c r="L55" s="26"/>
      <c r="M55" s="26"/>
      <c r="N55" s="26"/>
      <c r="O55" s="26"/>
      <c r="P55" s="26"/>
      <c r="Q55" s="26"/>
      <c r="R55" s="26"/>
      <c r="S55" s="26"/>
      <c r="T55" s="26"/>
      <c r="U55" s="26"/>
      <c r="V55" s="26"/>
      <c r="W55" s="26"/>
      <c r="X55" s="26"/>
      <c r="Y55" s="26"/>
    </row>
    <row r="56" spans="1:25">
      <c r="A56" s="26"/>
      <c r="B56" s="24"/>
      <c r="C56" s="24"/>
      <c r="D56" s="24"/>
      <c r="F56" s="49"/>
      <c r="G56" s="26"/>
      <c r="H56" s="24"/>
      <c r="I56" s="24"/>
      <c r="J56" s="26"/>
      <c r="K56" s="26"/>
      <c r="L56" s="26"/>
      <c r="M56" s="26"/>
      <c r="N56" s="26"/>
      <c r="O56" s="26"/>
      <c r="P56" s="26"/>
      <c r="Q56" s="26"/>
      <c r="R56" s="26"/>
      <c r="S56" s="26"/>
      <c r="T56" s="26"/>
      <c r="U56" s="26"/>
      <c r="V56" s="26"/>
      <c r="W56" s="26"/>
      <c r="X56" s="26"/>
      <c r="Y56" s="26"/>
    </row>
    <row r="57" spans="1:25">
      <c r="A57" s="26"/>
      <c r="B57" s="24"/>
      <c r="C57" s="24"/>
      <c r="D57" s="24"/>
      <c r="F57" s="49"/>
      <c r="G57" s="26"/>
      <c r="H57" s="24"/>
      <c r="I57" s="24"/>
      <c r="J57" s="26"/>
      <c r="K57" s="26"/>
      <c r="L57" s="26"/>
      <c r="M57" s="26"/>
      <c r="N57" s="26"/>
      <c r="O57" s="26"/>
      <c r="P57" s="26"/>
      <c r="Q57" s="26"/>
      <c r="R57" s="26"/>
      <c r="S57" s="26"/>
      <c r="T57" s="26"/>
      <c r="U57" s="26"/>
      <c r="V57" s="26"/>
      <c r="W57" s="26"/>
      <c r="X57" s="26"/>
      <c r="Y57" s="26"/>
    </row>
    <row r="58" spans="1:25">
      <c r="A58" s="26"/>
      <c r="B58" s="24"/>
      <c r="C58" s="24"/>
      <c r="D58" s="24"/>
      <c r="F58" s="49"/>
      <c r="G58" s="26"/>
      <c r="H58" s="24"/>
      <c r="I58" s="24"/>
      <c r="J58" s="26"/>
      <c r="K58" s="26"/>
      <c r="L58" s="26"/>
      <c r="M58" s="26"/>
      <c r="N58" s="26"/>
      <c r="O58" s="26"/>
      <c r="P58" s="26"/>
      <c r="Q58" s="26"/>
      <c r="R58" s="26"/>
      <c r="S58" s="26"/>
      <c r="T58" s="26"/>
      <c r="U58" s="26"/>
      <c r="V58" s="26"/>
      <c r="W58" s="26"/>
      <c r="X58" s="26"/>
      <c r="Y58" s="26"/>
    </row>
    <row r="59" spans="1:25">
      <c r="A59" s="26"/>
      <c r="B59" s="24"/>
      <c r="C59" s="24"/>
      <c r="D59" s="24"/>
      <c r="F59" s="49"/>
      <c r="G59" s="26"/>
      <c r="H59" s="24"/>
      <c r="I59" s="24"/>
      <c r="J59" s="26"/>
      <c r="K59" s="26"/>
      <c r="L59" s="26"/>
      <c r="M59" s="26"/>
      <c r="N59" s="26"/>
      <c r="O59" s="26"/>
      <c r="P59" s="26"/>
      <c r="Q59" s="26"/>
      <c r="R59" s="26"/>
      <c r="S59" s="26"/>
      <c r="T59" s="26"/>
      <c r="U59" s="26"/>
      <c r="V59" s="26"/>
      <c r="W59" s="26"/>
      <c r="X59" s="26"/>
      <c r="Y59" s="26"/>
    </row>
    <row r="60" spans="1:25">
      <c r="A60" s="26"/>
      <c r="B60" s="24"/>
      <c r="C60" s="24"/>
      <c r="D60" s="24"/>
      <c r="F60" s="49"/>
      <c r="G60" s="26"/>
      <c r="H60" s="24"/>
      <c r="I60" s="24"/>
      <c r="J60" s="26"/>
      <c r="K60" s="26"/>
      <c r="L60" s="26"/>
      <c r="M60" s="26"/>
      <c r="N60" s="26"/>
      <c r="O60" s="26"/>
      <c r="P60" s="26"/>
      <c r="Q60" s="26"/>
      <c r="R60" s="26"/>
      <c r="S60" s="26"/>
      <c r="T60" s="26"/>
      <c r="U60" s="26"/>
      <c r="V60" s="26"/>
      <c r="W60" s="26"/>
      <c r="X60" s="26"/>
      <c r="Y60" s="26"/>
    </row>
    <row r="61" spans="1:25">
      <c r="A61" s="26"/>
      <c r="B61" s="24"/>
      <c r="C61" s="24"/>
      <c r="D61" s="24"/>
      <c r="F61" s="49"/>
      <c r="G61" s="26"/>
      <c r="H61" s="24"/>
      <c r="I61" s="24"/>
      <c r="J61" s="26"/>
      <c r="K61" s="26"/>
      <c r="L61" s="26"/>
      <c r="M61" s="26"/>
      <c r="N61" s="26"/>
      <c r="O61" s="26"/>
      <c r="P61" s="26"/>
      <c r="Q61" s="26"/>
      <c r="R61" s="26"/>
      <c r="S61" s="26"/>
      <c r="T61" s="26"/>
      <c r="U61" s="26"/>
      <c r="V61" s="26"/>
      <c r="W61" s="26"/>
      <c r="X61" s="26"/>
      <c r="Y61" s="26"/>
    </row>
    <row r="62" spans="1:25">
      <c r="A62" s="26"/>
      <c r="B62" s="24"/>
      <c r="C62" s="24"/>
      <c r="D62" s="24"/>
      <c r="F62" s="49"/>
      <c r="G62" s="26"/>
      <c r="H62" s="24"/>
      <c r="I62" s="24"/>
      <c r="J62" s="26"/>
      <c r="K62" s="26"/>
      <c r="L62" s="26"/>
      <c r="M62" s="26"/>
      <c r="N62" s="26"/>
      <c r="O62" s="26"/>
      <c r="P62" s="26"/>
      <c r="Q62" s="26"/>
      <c r="R62" s="26"/>
      <c r="S62" s="26"/>
      <c r="T62" s="26"/>
      <c r="U62" s="26"/>
      <c r="V62" s="26"/>
      <c r="W62" s="26"/>
      <c r="X62" s="26"/>
      <c r="Y62" s="26"/>
    </row>
    <row r="63" spans="1:25">
      <c r="A63" s="26"/>
      <c r="B63" s="24"/>
      <c r="C63" s="24"/>
      <c r="D63" s="24"/>
      <c r="F63" s="49"/>
      <c r="G63" s="26"/>
      <c r="H63" s="24"/>
      <c r="I63" s="24"/>
      <c r="J63" s="26"/>
      <c r="K63" s="26"/>
      <c r="L63" s="26"/>
      <c r="M63" s="26"/>
      <c r="N63" s="26"/>
      <c r="O63" s="26"/>
      <c r="P63" s="26"/>
      <c r="Q63" s="26"/>
      <c r="R63" s="26"/>
      <c r="S63" s="26"/>
      <c r="T63" s="26"/>
      <c r="U63" s="26"/>
      <c r="V63" s="26"/>
      <c r="W63" s="26"/>
      <c r="X63" s="26"/>
      <c r="Y63" s="26"/>
    </row>
    <row r="64" spans="1:25">
      <c r="A64" s="26"/>
      <c r="B64" s="24"/>
      <c r="C64" s="24"/>
      <c r="D64" s="24"/>
      <c r="F64" s="49"/>
      <c r="G64" s="26"/>
      <c r="H64" s="24"/>
      <c r="I64" s="24"/>
      <c r="J64" s="26"/>
      <c r="K64" s="26"/>
      <c r="L64" s="26"/>
      <c r="M64" s="26"/>
      <c r="N64" s="26"/>
      <c r="O64" s="26"/>
      <c r="P64" s="26"/>
      <c r="Q64" s="26"/>
      <c r="R64" s="26"/>
      <c r="S64" s="26"/>
      <c r="T64" s="26"/>
      <c r="U64" s="26"/>
      <c r="V64" s="26"/>
      <c r="W64" s="26"/>
      <c r="X64" s="26"/>
      <c r="Y64" s="26"/>
    </row>
    <row r="65" spans="1:25">
      <c r="A65" s="26"/>
      <c r="B65" s="24"/>
      <c r="C65" s="24"/>
      <c r="D65" s="24"/>
      <c r="F65" s="49"/>
      <c r="G65" s="26"/>
      <c r="H65" s="24"/>
      <c r="I65" s="24"/>
      <c r="J65" s="26"/>
      <c r="K65" s="26"/>
      <c r="L65" s="26"/>
      <c r="M65" s="26"/>
      <c r="N65" s="26"/>
      <c r="O65" s="26"/>
      <c r="P65" s="26"/>
      <c r="Q65" s="26"/>
      <c r="R65" s="26"/>
      <c r="S65" s="26"/>
      <c r="T65" s="26"/>
      <c r="U65" s="26"/>
      <c r="V65" s="26"/>
      <c r="W65" s="26"/>
      <c r="X65" s="26"/>
      <c r="Y65" s="26"/>
    </row>
    <row r="66" spans="1:25">
      <c r="A66" s="26"/>
      <c r="B66" s="24"/>
      <c r="C66" s="24"/>
      <c r="D66" s="24"/>
      <c r="F66" s="49"/>
      <c r="G66" s="26"/>
      <c r="H66" s="24"/>
      <c r="I66" s="24"/>
      <c r="J66" s="26"/>
      <c r="K66" s="26"/>
      <c r="L66" s="26"/>
      <c r="M66" s="26"/>
      <c r="N66" s="26"/>
      <c r="O66" s="26"/>
      <c r="P66" s="26"/>
      <c r="Q66" s="26"/>
      <c r="R66" s="26"/>
      <c r="S66" s="26"/>
      <c r="T66" s="26"/>
      <c r="U66" s="26"/>
      <c r="V66" s="26"/>
      <c r="W66" s="26"/>
      <c r="X66" s="26"/>
      <c r="Y66" s="26"/>
    </row>
    <row r="67" spans="1:25">
      <c r="A67" s="26"/>
      <c r="B67" s="24"/>
      <c r="C67" s="24"/>
      <c r="D67" s="24"/>
      <c r="F67" s="49"/>
      <c r="G67" s="26"/>
      <c r="H67" s="24"/>
      <c r="I67" s="24"/>
      <c r="J67" s="26"/>
      <c r="K67" s="26"/>
      <c r="L67" s="26"/>
      <c r="M67" s="26"/>
      <c r="N67" s="26"/>
      <c r="O67" s="26"/>
      <c r="P67" s="26"/>
      <c r="Q67" s="26"/>
      <c r="R67" s="26"/>
      <c r="S67" s="26"/>
      <c r="T67" s="26"/>
      <c r="U67" s="26"/>
      <c r="V67" s="26"/>
      <c r="W67" s="26"/>
      <c r="X67" s="26"/>
      <c r="Y67" s="26"/>
    </row>
    <row r="68" spans="1:25">
      <c r="A68" s="26"/>
      <c r="B68" s="24"/>
      <c r="C68" s="24"/>
      <c r="D68" s="24"/>
      <c r="F68" s="49"/>
      <c r="G68" s="26"/>
      <c r="H68" s="24"/>
      <c r="I68" s="24"/>
      <c r="J68" s="26"/>
      <c r="K68" s="26"/>
      <c r="L68" s="26"/>
      <c r="M68" s="26"/>
      <c r="N68" s="26"/>
      <c r="O68" s="26"/>
      <c r="P68" s="26"/>
      <c r="Q68" s="26"/>
      <c r="R68" s="26"/>
      <c r="S68" s="26"/>
      <c r="T68" s="26"/>
      <c r="U68" s="26"/>
      <c r="V68" s="26"/>
      <c r="W68" s="26"/>
      <c r="X68" s="26"/>
      <c r="Y68" s="26"/>
    </row>
    <row r="69" spans="1:25">
      <c r="A69" s="26"/>
      <c r="B69" s="24"/>
      <c r="C69" s="24"/>
      <c r="D69" s="24"/>
      <c r="F69" s="49"/>
      <c r="G69" s="26"/>
      <c r="H69" s="24"/>
      <c r="I69" s="24"/>
      <c r="J69" s="26"/>
      <c r="K69" s="26"/>
      <c r="L69" s="26"/>
      <c r="M69" s="26"/>
      <c r="N69" s="26"/>
      <c r="O69" s="26"/>
      <c r="P69" s="26"/>
      <c r="Q69" s="26"/>
      <c r="R69" s="26"/>
      <c r="S69" s="26"/>
      <c r="T69" s="26"/>
      <c r="U69" s="26"/>
      <c r="V69" s="26"/>
      <c r="W69" s="26"/>
      <c r="X69" s="26"/>
      <c r="Y69" s="26"/>
    </row>
    <row r="70" spans="1:25">
      <c r="A70" s="26"/>
      <c r="B70" s="24"/>
      <c r="C70" s="24"/>
      <c r="D70" s="24"/>
      <c r="F70" s="49"/>
      <c r="G70" s="26"/>
      <c r="H70" s="24"/>
      <c r="I70" s="24"/>
      <c r="J70" s="26"/>
      <c r="K70" s="26"/>
      <c r="L70" s="26"/>
      <c r="M70" s="26"/>
      <c r="N70" s="26"/>
      <c r="O70" s="26"/>
      <c r="P70" s="26"/>
      <c r="Q70" s="26"/>
      <c r="R70" s="26"/>
      <c r="S70" s="26"/>
      <c r="T70" s="26"/>
      <c r="U70" s="26"/>
      <c r="V70" s="26"/>
      <c r="W70" s="26"/>
      <c r="X70" s="26"/>
      <c r="Y70" s="26"/>
    </row>
    <row r="71" spans="1:25">
      <c r="A71" s="26"/>
      <c r="B71" s="24"/>
      <c r="C71" s="24"/>
      <c r="D71" s="24"/>
      <c r="F71" s="49"/>
      <c r="G71" s="26"/>
      <c r="H71" s="24"/>
      <c r="I71" s="24"/>
      <c r="J71" s="26"/>
      <c r="K71" s="26"/>
      <c r="L71" s="26"/>
      <c r="M71" s="26"/>
      <c r="N71" s="26"/>
      <c r="O71" s="26"/>
      <c r="P71" s="26"/>
      <c r="Q71" s="26"/>
      <c r="R71" s="26"/>
      <c r="S71" s="26"/>
      <c r="T71" s="26"/>
      <c r="U71" s="26"/>
      <c r="V71" s="26"/>
      <c r="W71" s="26"/>
      <c r="X71" s="26"/>
      <c r="Y71" s="26"/>
    </row>
    <row r="72" spans="1:25">
      <c r="A72" s="26"/>
      <c r="B72" s="24"/>
      <c r="C72" s="24"/>
      <c r="D72" s="24"/>
      <c r="F72" s="49"/>
      <c r="G72" s="26"/>
      <c r="H72" s="24"/>
      <c r="I72" s="24"/>
      <c r="J72" s="26"/>
      <c r="K72" s="26"/>
      <c r="L72" s="26"/>
      <c r="M72" s="26"/>
      <c r="N72" s="26"/>
      <c r="O72" s="26"/>
      <c r="P72" s="26"/>
      <c r="Q72" s="26"/>
      <c r="R72" s="26"/>
      <c r="S72" s="26"/>
      <c r="T72" s="26"/>
      <c r="U72" s="26"/>
      <c r="V72" s="26"/>
      <c r="W72" s="26"/>
      <c r="X72" s="26"/>
      <c r="Y72" s="26"/>
    </row>
    <row r="73" spans="1:25">
      <c r="A73" s="26"/>
      <c r="B73" s="24"/>
      <c r="C73" s="24"/>
      <c r="D73" s="24"/>
      <c r="F73" s="49"/>
      <c r="G73" s="26"/>
      <c r="H73" s="24"/>
      <c r="I73" s="24"/>
      <c r="J73" s="26"/>
      <c r="K73" s="26"/>
      <c r="L73" s="26"/>
      <c r="M73" s="26"/>
      <c r="N73" s="26"/>
      <c r="O73" s="26"/>
      <c r="P73" s="26"/>
      <c r="Q73" s="26"/>
      <c r="R73" s="26"/>
      <c r="S73" s="26"/>
      <c r="T73" s="26"/>
      <c r="U73" s="26"/>
      <c r="V73" s="26"/>
      <c r="W73" s="26"/>
      <c r="X73" s="26"/>
      <c r="Y73" s="26"/>
    </row>
    <row r="74" spans="1:25">
      <c r="A74" s="26"/>
      <c r="B74" s="24"/>
      <c r="C74" s="24"/>
      <c r="D74" s="24"/>
      <c r="F74" s="49"/>
      <c r="G74" s="26"/>
      <c r="H74" s="24"/>
      <c r="I74" s="24"/>
      <c r="J74" s="26"/>
      <c r="K74" s="26"/>
      <c r="L74" s="26"/>
      <c r="M74" s="26"/>
      <c r="N74" s="26"/>
      <c r="O74" s="26"/>
      <c r="P74" s="26"/>
      <c r="Q74" s="26"/>
      <c r="R74" s="26"/>
      <c r="S74" s="26"/>
      <c r="T74" s="26"/>
      <c r="U74" s="26"/>
      <c r="V74" s="26"/>
      <c r="W74" s="26"/>
      <c r="X74" s="26"/>
      <c r="Y74" s="26"/>
    </row>
    <row r="75" spans="1:25">
      <c r="A75" s="26"/>
      <c r="B75" s="24"/>
      <c r="C75" s="24"/>
      <c r="D75" s="24"/>
      <c r="F75" s="49"/>
      <c r="G75" s="26"/>
      <c r="H75" s="24"/>
      <c r="I75" s="24"/>
      <c r="J75" s="26"/>
      <c r="K75" s="26"/>
      <c r="L75" s="26"/>
      <c r="M75" s="26"/>
      <c r="N75" s="26"/>
      <c r="O75" s="26"/>
      <c r="P75" s="26"/>
      <c r="Q75" s="26"/>
      <c r="R75" s="26"/>
      <c r="S75" s="26"/>
      <c r="T75" s="26"/>
      <c r="U75" s="26"/>
      <c r="V75" s="26"/>
      <c r="W75" s="26"/>
      <c r="X75" s="26"/>
      <c r="Y75" s="26"/>
    </row>
    <row r="76" spans="1:25">
      <c r="A76" s="26"/>
      <c r="B76" s="24"/>
      <c r="C76" s="24"/>
      <c r="D76" s="24"/>
      <c r="F76" s="49"/>
      <c r="G76" s="26"/>
      <c r="H76" s="24"/>
      <c r="I76" s="24"/>
      <c r="J76" s="26"/>
      <c r="K76" s="26"/>
      <c r="L76" s="26"/>
      <c r="M76" s="26"/>
      <c r="N76" s="26"/>
      <c r="O76" s="26"/>
      <c r="P76" s="26"/>
      <c r="Q76" s="26"/>
      <c r="R76" s="26"/>
      <c r="S76" s="26"/>
      <c r="T76" s="26"/>
      <c r="U76" s="26"/>
      <c r="V76" s="26"/>
      <c r="W76" s="26"/>
      <c r="X76" s="26"/>
      <c r="Y76" s="26"/>
    </row>
    <row r="77" spans="1:25">
      <c r="A77" s="26"/>
      <c r="B77" s="24"/>
      <c r="C77" s="24"/>
      <c r="D77" s="24"/>
      <c r="F77" s="49"/>
      <c r="G77" s="26"/>
      <c r="H77" s="24"/>
      <c r="I77" s="24"/>
      <c r="J77" s="26"/>
      <c r="K77" s="26"/>
      <c r="L77" s="26"/>
      <c r="M77" s="26"/>
      <c r="N77" s="26"/>
      <c r="O77" s="26"/>
      <c r="P77" s="26"/>
      <c r="Q77" s="26"/>
      <c r="R77" s="26"/>
      <c r="S77" s="26"/>
      <c r="T77" s="26"/>
      <c r="U77" s="26"/>
      <c r="V77" s="26"/>
      <c r="W77" s="26"/>
      <c r="X77" s="26"/>
      <c r="Y77" s="26"/>
    </row>
    <row r="78" spans="1:25">
      <c r="A78" s="26"/>
      <c r="B78" s="24"/>
      <c r="C78" s="24"/>
      <c r="D78" s="24"/>
      <c r="F78" s="49"/>
      <c r="G78" s="26"/>
      <c r="H78" s="24"/>
      <c r="I78" s="24"/>
      <c r="J78" s="26"/>
      <c r="K78" s="26"/>
      <c r="L78" s="26"/>
      <c r="M78" s="26"/>
      <c r="N78" s="26"/>
      <c r="O78" s="26"/>
      <c r="P78" s="26"/>
      <c r="Q78" s="26"/>
      <c r="R78" s="26"/>
      <c r="S78" s="26"/>
      <c r="T78" s="26"/>
      <c r="U78" s="26"/>
      <c r="V78" s="26"/>
      <c r="W78" s="26"/>
      <c r="X78" s="26"/>
      <c r="Y78" s="26"/>
    </row>
    <row r="79" spans="1:25">
      <c r="A79" s="26"/>
      <c r="B79" s="24"/>
      <c r="C79" s="24"/>
      <c r="D79" s="24"/>
      <c r="F79" s="49"/>
      <c r="G79" s="26"/>
      <c r="H79" s="24"/>
      <c r="I79" s="24"/>
      <c r="J79" s="26"/>
      <c r="K79" s="26"/>
      <c r="L79" s="26"/>
      <c r="M79" s="26"/>
      <c r="N79" s="26"/>
      <c r="O79" s="26"/>
      <c r="P79" s="26"/>
      <c r="Q79" s="26"/>
      <c r="R79" s="26"/>
      <c r="S79" s="26"/>
      <c r="T79" s="26"/>
      <c r="U79" s="26"/>
      <c r="V79" s="26"/>
      <c r="W79" s="26"/>
      <c r="X79" s="26"/>
      <c r="Y79" s="26"/>
    </row>
    <row r="80" spans="1:25">
      <c r="A80" s="26"/>
      <c r="B80" s="24"/>
      <c r="C80" s="24"/>
      <c r="D80" s="24"/>
      <c r="F80" s="49"/>
      <c r="G80" s="26"/>
      <c r="H80" s="24"/>
      <c r="I80" s="24"/>
      <c r="J80" s="26"/>
      <c r="K80" s="26"/>
      <c r="L80" s="26"/>
      <c r="M80" s="26"/>
      <c r="N80" s="26"/>
      <c r="O80" s="26"/>
      <c r="P80" s="26"/>
      <c r="Q80" s="26"/>
      <c r="R80" s="26"/>
      <c r="S80" s="26"/>
      <c r="T80" s="26"/>
      <c r="U80" s="26"/>
      <c r="V80" s="26"/>
      <c r="W80" s="26"/>
      <c r="X80" s="26"/>
      <c r="Y80" s="26"/>
    </row>
    <row r="81" spans="1:25">
      <c r="A81" s="26"/>
      <c r="B81" s="24"/>
      <c r="C81" s="24"/>
      <c r="D81" s="24"/>
      <c r="F81" s="49"/>
      <c r="G81" s="26"/>
      <c r="H81" s="24"/>
      <c r="I81" s="24"/>
      <c r="J81" s="26"/>
      <c r="K81" s="26"/>
      <c r="L81" s="26"/>
      <c r="M81" s="26"/>
      <c r="N81" s="26"/>
      <c r="O81" s="26"/>
      <c r="P81" s="26"/>
      <c r="Q81" s="26"/>
      <c r="R81" s="26"/>
      <c r="S81" s="26"/>
      <c r="T81" s="26"/>
      <c r="U81" s="26"/>
      <c r="V81" s="26"/>
      <c r="W81" s="26"/>
      <c r="X81" s="26"/>
      <c r="Y81" s="26"/>
    </row>
    <row r="82" spans="1:25">
      <c r="A82" s="26"/>
      <c r="B82" s="24"/>
      <c r="C82" s="24"/>
      <c r="D82" s="24"/>
      <c r="F82" s="49"/>
      <c r="G82" s="26"/>
      <c r="H82" s="24"/>
      <c r="I82" s="24"/>
      <c r="J82" s="26"/>
      <c r="K82" s="26"/>
      <c r="L82" s="26"/>
      <c r="M82" s="26"/>
      <c r="N82" s="26"/>
      <c r="O82" s="26"/>
      <c r="P82" s="26"/>
      <c r="Q82" s="26"/>
      <c r="R82" s="26"/>
      <c r="S82" s="26"/>
      <c r="T82" s="26"/>
      <c r="U82" s="26"/>
      <c r="V82" s="26"/>
      <c r="W82" s="26"/>
      <c r="X82" s="26"/>
      <c r="Y82" s="26"/>
    </row>
    <row r="83" spans="1:25">
      <c r="A83" s="26"/>
      <c r="B83" s="24"/>
      <c r="C83" s="24"/>
      <c r="D83" s="24"/>
      <c r="F83" s="49"/>
      <c r="G83" s="26"/>
      <c r="H83" s="24"/>
      <c r="I83" s="24"/>
      <c r="J83" s="26"/>
      <c r="K83" s="26"/>
      <c r="L83" s="26"/>
      <c r="M83" s="26"/>
      <c r="N83" s="26"/>
      <c r="O83" s="26"/>
      <c r="P83" s="26"/>
      <c r="Q83" s="26"/>
      <c r="R83" s="26"/>
      <c r="S83" s="26"/>
      <c r="T83" s="26"/>
      <c r="U83" s="26"/>
      <c r="V83" s="26"/>
      <c r="W83" s="26"/>
      <c r="X83" s="26"/>
      <c r="Y83" s="26"/>
    </row>
    <row r="84" spans="1:25">
      <c r="A84" s="26"/>
      <c r="B84" s="24"/>
      <c r="C84" s="24"/>
      <c r="D84" s="24"/>
      <c r="F84" s="49"/>
      <c r="G84" s="26"/>
      <c r="H84" s="24"/>
      <c r="I84" s="24"/>
      <c r="J84" s="26"/>
      <c r="K84" s="26"/>
      <c r="L84" s="26"/>
      <c r="M84" s="26"/>
      <c r="N84" s="26"/>
      <c r="O84" s="26"/>
      <c r="P84" s="26"/>
      <c r="Q84" s="26"/>
      <c r="R84" s="26"/>
      <c r="S84" s="26"/>
      <c r="T84" s="26"/>
      <c r="U84" s="26"/>
      <c r="V84" s="26"/>
      <c r="W84" s="26"/>
      <c r="X84" s="26"/>
      <c r="Y84" s="26"/>
    </row>
    <row r="85" spans="1:25">
      <c r="A85" s="26"/>
      <c r="B85" s="24"/>
      <c r="C85" s="24"/>
      <c r="D85" s="24"/>
      <c r="F85" s="49"/>
      <c r="G85" s="26"/>
      <c r="H85" s="24"/>
      <c r="I85" s="24"/>
      <c r="J85" s="26"/>
      <c r="K85" s="26"/>
      <c r="L85" s="26"/>
      <c r="M85" s="26"/>
      <c r="N85" s="26"/>
      <c r="O85" s="26"/>
      <c r="P85" s="26"/>
      <c r="Q85" s="26"/>
      <c r="R85" s="26"/>
      <c r="S85" s="26"/>
      <c r="T85" s="26"/>
      <c r="U85" s="26"/>
      <c r="V85" s="26"/>
      <c r="W85" s="26"/>
      <c r="X85" s="26"/>
      <c r="Y85" s="26"/>
    </row>
    <row r="86" spans="1:25">
      <c r="A86" s="26"/>
      <c r="B86" s="24"/>
      <c r="C86" s="24"/>
      <c r="D86" s="24"/>
      <c r="F86" s="49"/>
      <c r="G86" s="26"/>
      <c r="H86" s="24"/>
      <c r="I86" s="24"/>
      <c r="J86" s="26"/>
      <c r="K86" s="26"/>
      <c r="L86" s="26"/>
      <c r="M86" s="26"/>
      <c r="N86" s="26"/>
      <c r="O86" s="26"/>
      <c r="P86" s="26"/>
      <c r="Q86" s="26"/>
      <c r="R86" s="26"/>
      <c r="S86" s="26"/>
      <c r="T86" s="26"/>
      <c r="U86" s="26"/>
      <c r="V86" s="26"/>
      <c r="W86" s="26"/>
      <c r="X86" s="26"/>
      <c r="Y86" s="26"/>
    </row>
    <row r="87" spans="1:25">
      <c r="A87" s="26"/>
      <c r="B87" s="24"/>
      <c r="C87" s="24"/>
      <c r="D87" s="24"/>
      <c r="F87" s="49"/>
      <c r="G87" s="26"/>
      <c r="H87" s="24"/>
      <c r="I87" s="24"/>
      <c r="J87" s="26"/>
      <c r="K87" s="26"/>
      <c r="L87" s="26"/>
      <c r="M87" s="26"/>
      <c r="N87" s="26"/>
      <c r="O87" s="26"/>
      <c r="P87" s="26"/>
      <c r="Q87" s="26"/>
      <c r="R87" s="26"/>
      <c r="S87" s="26"/>
      <c r="T87" s="26"/>
      <c r="U87" s="26"/>
      <c r="V87" s="26"/>
      <c r="W87" s="26"/>
      <c r="X87" s="26"/>
      <c r="Y87" s="26"/>
    </row>
    <row r="88" spans="1:25">
      <c r="A88" s="26"/>
      <c r="B88" s="24"/>
      <c r="C88" s="24"/>
      <c r="D88" s="24"/>
      <c r="F88" s="49"/>
      <c r="G88" s="26"/>
      <c r="H88" s="24"/>
      <c r="I88" s="24"/>
      <c r="J88" s="26"/>
      <c r="K88" s="26"/>
      <c r="L88" s="26"/>
      <c r="M88" s="26"/>
      <c r="N88" s="26"/>
      <c r="O88" s="26"/>
      <c r="P88" s="26"/>
      <c r="Q88" s="26"/>
      <c r="R88" s="26"/>
      <c r="S88" s="26"/>
      <c r="T88" s="26"/>
      <c r="U88" s="26"/>
      <c r="V88" s="26"/>
      <c r="W88" s="26"/>
      <c r="X88" s="26"/>
      <c r="Y88" s="26"/>
    </row>
    <row r="89" spans="1:25">
      <c r="A89" s="26"/>
      <c r="B89" s="24"/>
      <c r="C89" s="24"/>
      <c r="D89" s="24"/>
      <c r="F89" s="49"/>
      <c r="G89" s="26"/>
      <c r="H89" s="24"/>
      <c r="I89" s="24"/>
      <c r="J89" s="26"/>
      <c r="K89" s="26"/>
      <c r="L89" s="26"/>
      <c r="M89" s="26"/>
      <c r="N89" s="26"/>
      <c r="O89" s="26"/>
      <c r="P89" s="26"/>
      <c r="Q89" s="26"/>
      <c r="R89" s="26"/>
      <c r="S89" s="26"/>
      <c r="T89" s="26"/>
      <c r="U89" s="26"/>
      <c r="V89" s="26"/>
      <c r="W89" s="26"/>
      <c r="X89" s="26"/>
      <c r="Y89" s="26"/>
    </row>
    <row r="90" spans="1:25">
      <c r="A90" s="26"/>
      <c r="B90" s="24"/>
      <c r="C90" s="24"/>
      <c r="D90" s="24"/>
      <c r="F90" s="49"/>
      <c r="G90" s="26"/>
      <c r="H90" s="24"/>
      <c r="I90" s="24"/>
      <c r="J90" s="26"/>
      <c r="K90" s="26"/>
      <c r="L90" s="26"/>
      <c r="M90" s="26"/>
      <c r="N90" s="26"/>
      <c r="O90" s="26"/>
      <c r="P90" s="26"/>
      <c r="Q90" s="26"/>
      <c r="R90" s="26"/>
      <c r="S90" s="26"/>
      <c r="T90" s="26"/>
      <c r="U90" s="26"/>
      <c r="V90" s="26"/>
      <c r="W90" s="26"/>
      <c r="X90" s="26"/>
      <c r="Y90" s="26"/>
    </row>
    <row r="91" spans="1:25">
      <c r="A91" s="26"/>
      <c r="B91" s="24"/>
      <c r="C91" s="24"/>
      <c r="D91" s="24"/>
      <c r="F91" s="49"/>
      <c r="G91" s="26"/>
      <c r="H91" s="24"/>
      <c r="I91" s="24"/>
      <c r="J91" s="26"/>
      <c r="K91" s="26"/>
      <c r="L91" s="26"/>
      <c r="M91" s="26"/>
      <c r="N91" s="26"/>
      <c r="O91" s="26"/>
      <c r="P91" s="26"/>
      <c r="Q91" s="26"/>
      <c r="R91" s="26"/>
      <c r="S91" s="26"/>
      <c r="T91" s="26"/>
      <c r="U91" s="26"/>
      <c r="V91" s="26"/>
      <c r="W91" s="26"/>
      <c r="X91" s="26"/>
      <c r="Y91" s="26"/>
    </row>
    <row r="92" spans="1:25">
      <c r="A92" s="26"/>
      <c r="B92" s="24"/>
      <c r="C92" s="24"/>
      <c r="D92" s="24"/>
      <c r="F92" s="49"/>
      <c r="G92" s="26"/>
      <c r="H92" s="24"/>
      <c r="I92" s="24"/>
      <c r="J92" s="26"/>
      <c r="K92" s="26"/>
      <c r="L92" s="26"/>
      <c r="M92" s="26"/>
      <c r="N92" s="26"/>
      <c r="O92" s="26"/>
      <c r="P92" s="26"/>
      <c r="Q92" s="26"/>
      <c r="R92" s="26"/>
      <c r="S92" s="26"/>
      <c r="T92" s="26"/>
      <c r="U92" s="26"/>
      <c r="V92" s="26"/>
      <c r="W92" s="26"/>
      <c r="X92" s="26"/>
      <c r="Y92" s="26"/>
    </row>
    <row r="93" spans="1:25">
      <c r="A93" s="26"/>
      <c r="B93" s="24"/>
      <c r="C93" s="24"/>
      <c r="D93" s="24"/>
      <c r="F93" s="49"/>
      <c r="G93" s="26"/>
      <c r="H93" s="24"/>
      <c r="I93" s="24"/>
      <c r="J93" s="26"/>
      <c r="K93" s="26"/>
      <c r="L93" s="26"/>
      <c r="M93" s="26"/>
      <c r="N93" s="26"/>
      <c r="O93" s="26"/>
      <c r="P93" s="26"/>
      <c r="Q93" s="26"/>
      <c r="R93" s="26"/>
      <c r="S93" s="26"/>
      <c r="T93" s="26"/>
      <c r="U93" s="26"/>
      <c r="V93" s="26"/>
      <c r="W93" s="26"/>
      <c r="X93" s="26"/>
      <c r="Y93" s="26"/>
    </row>
    <row r="94" spans="1:25">
      <c r="A94" s="26"/>
      <c r="B94" s="24"/>
      <c r="C94" s="24"/>
      <c r="D94" s="24"/>
      <c r="F94" s="49"/>
      <c r="G94" s="26"/>
      <c r="H94" s="24"/>
      <c r="I94" s="24"/>
      <c r="J94" s="26"/>
      <c r="K94" s="26"/>
      <c r="L94" s="26"/>
      <c r="M94" s="26"/>
      <c r="N94" s="26"/>
      <c r="O94" s="26"/>
      <c r="P94" s="26"/>
      <c r="Q94" s="26"/>
      <c r="R94" s="26"/>
      <c r="S94" s="26"/>
      <c r="T94" s="26"/>
      <c r="U94" s="26"/>
      <c r="V94" s="26"/>
      <c r="W94" s="26"/>
      <c r="X94" s="26"/>
      <c r="Y94" s="26"/>
    </row>
    <row r="95" spans="1:25">
      <c r="A95" s="26"/>
      <c r="B95" s="24"/>
      <c r="C95" s="24"/>
      <c r="D95" s="24"/>
      <c r="F95" s="49"/>
      <c r="G95" s="26"/>
      <c r="H95" s="24"/>
      <c r="I95" s="24"/>
      <c r="J95" s="26"/>
      <c r="K95" s="26"/>
      <c r="L95" s="26"/>
      <c r="M95" s="26"/>
      <c r="N95" s="26"/>
      <c r="O95" s="26"/>
      <c r="P95" s="26"/>
      <c r="Q95" s="26"/>
      <c r="R95" s="26"/>
      <c r="S95" s="26"/>
      <c r="T95" s="26"/>
      <c r="U95" s="26"/>
      <c r="V95" s="26"/>
      <c r="W95" s="26"/>
      <c r="X95" s="26"/>
      <c r="Y95" s="26"/>
    </row>
    <row r="96" spans="1:25">
      <c r="A96" s="26"/>
      <c r="B96" s="24"/>
      <c r="C96" s="24"/>
      <c r="D96" s="24"/>
      <c r="F96" s="49"/>
      <c r="G96" s="26"/>
      <c r="H96" s="24"/>
      <c r="I96" s="24"/>
      <c r="J96" s="26"/>
      <c r="K96" s="26"/>
      <c r="L96" s="26"/>
      <c r="M96" s="26"/>
      <c r="N96" s="26"/>
      <c r="O96" s="26"/>
      <c r="P96" s="26"/>
      <c r="Q96" s="26"/>
      <c r="R96" s="26"/>
      <c r="S96" s="26"/>
      <c r="T96" s="26"/>
      <c r="U96" s="26"/>
      <c r="V96" s="26"/>
      <c r="W96" s="26"/>
      <c r="X96" s="26"/>
      <c r="Y96" s="26"/>
    </row>
    <row r="97" spans="1:25">
      <c r="A97" s="26"/>
      <c r="B97" s="24"/>
      <c r="C97" s="24"/>
      <c r="D97" s="24"/>
      <c r="F97" s="49"/>
      <c r="G97" s="26"/>
      <c r="H97" s="24"/>
      <c r="I97" s="24"/>
      <c r="J97" s="26"/>
      <c r="K97" s="26"/>
      <c r="L97" s="26"/>
      <c r="M97" s="26"/>
      <c r="N97" s="26"/>
      <c r="O97" s="26"/>
      <c r="P97" s="26"/>
      <c r="Q97" s="26"/>
      <c r="R97" s="26"/>
      <c r="S97" s="26"/>
      <c r="T97" s="26"/>
      <c r="U97" s="26"/>
      <c r="V97" s="26"/>
      <c r="W97" s="26"/>
      <c r="X97" s="26"/>
      <c r="Y97" s="26"/>
    </row>
    <row r="98" spans="1:25">
      <c r="A98" s="26"/>
      <c r="B98" s="24"/>
      <c r="C98" s="24"/>
      <c r="D98" s="24"/>
      <c r="F98" s="49"/>
      <c r="G98" s="26"/>
      <c r="H98" s="24"/>
      <c r="I98" s="24"/>
      <c r="J98" s="26"/>
      <c r="K98" s="26"/>
      <c r="L98" s="26"/>
      <c r="M98" s="26"/>
      <c r="N98" s="26"/>
      <c r="O98" s="26"/>
      <c r="P98" s="26"/>
      <c r="Q98" s="26"/>
      <c r="R98" s="26"/>
      <c r="S98" s="26"/>
      <c r="T98" s="26"/>
      <c r="U98" s="26"/>
      <c r="V98" s="26"/>
      <c r="W98" s="26"/>
      <c r="X98" s="26"/>
      <c r="Y98" s="26"/>
    </row>
    <row r="99" spans="1:25">
      <c r="A99" s="26"/>
      <c r="B99" s="24"/>
      <c r="C99" s="24"/>
      <c r="D99" s="24"/>
      <c r="F99" s="49"/>
      <c r="G99" s="26"/>
      <c r="H99" s="24"/>
      <c r="I99" s="24"/>
      <c r="J99" s="26"/>
      <c r="K99" s="26"/>
      <c r="L99" s="26"/>
      <c r="M99" s="26"/>
      <c r="N99" s="26"/>
      <c r="O99" s="26"/>
      <c r="P99" s="26"/>
      <c r="Q99" s="26"/>
      <c r="R99" s="26"/>
      <c r="S99" s="26"/>
      <c r="T99" s="26"/>
      <c r="U99" s="26"/>
      <c r="V99" s="26"/>
      <c r="W99" s="26"/>
      <c r="X99" s="26"/>
      <c r="Y99" s="26"/>
    </row>
    <row r="100" spans="1:25">
      <c r="A100" s="26"/>
      <c r="B100" s="24"/>
      <c r="C100" s="24"/>
      <c r="D100" s="24"/>
      <c r="F100" s="49"/>
      <c r="G100" s="26"/>
      <c r="H100" s="24"/>
      <c r="I100" s="24"/>
      <c r="J100" s="26"/>
      <c r="K100" s="26"/>
      <c r="L100" s="26"/>
      <c r="M100" s="26"/>
      <c r="N100" s="26"/>
      <c r="O100" s="26"/>
      <c r="P100" s="26"/>
      <c r="Q100" s="26"/>
      <c r="R100" s="26"/>
      <c r="S100" s="26"/>
      <c r="T100" s="26"/>
      <c r="U100" s="26"/>
      <c r="V100" s="26"/>
      <c r="W100" s="26"/>
      <c r="X100" s="26"/>
      <c r="Y100" s="26"/>
    </row>
    <row r="101" spans="1:25">
      <c r="A101" s="26"/>
      <c r="B101" s="24"/>
      <c r="C101" s="24"/>
      <c r="D101" s="24"/>
      <c r="F101" s="49"/>
      <c r="G101" s="26"/>
      <c r="H101" s="24"/>
      <c r="I101" s="24"/>
      <c r="J101" s="26"/>
      <c r="K101" s="26"/>
      <c r="L101" s="26"/>
      <c r="M101" s="26"/>
      <c r="N101" s="26"/>
      <c r="O101" s="26"/>
      <c r="P101" s="26"/>
      <c r="Q101" s="26"/>
      <c r="R101" s="26"/>
      <c r="S101" s="26"/>
      <c r="T101" s="26"/>
      <c r="U101" s="26"/>
      <c r="V101" s="26"/>
      <c r="W101" s="26"/>
      <c r="X101" s="26"/>
      <c r="Y101" s="26"/>
    </row>
    <row r="102" spans="1:25">
      <c r="A102" s="26"/>
      <c r="B102" s="24"/>
      <c r="C102" s="24"/>
      <c r="D102" s="24"/>
      <c r="F102" s="49"/>
      <c r="G102" s="26"/>
      <c r="H102" s="24"/>
      <c r="I102" s="24"/>
      <c r="J102" s="26"/>
      <c r="K102" s="26"/>
      <c r="L102" s="26"/>
      <c r="M102" s="26"/>
      <c r="N102" s="26"/>
      <c r="O102" s="26"/>
      <c r="P102" s="26"/>
      <c r="Q102" s="26"/>
      <c r="R102" s="26"/>
      <c r="S102" s="26"/>
      <c r="T102" s="26"/>
      <c r="U102" s="26"/>
      <c r="V102" s="26"/>
      <c r="W102" s="26"/>
      <c r="X102" s="26"/>
      <c r="Y102" s="26"/>
    </row>
    <row r="103" spans="1:25">
      <c r="A103" s="26"/>
      <c r="B103" s="24"/>
      <c r="C103" s="24"/>
      <c r="D103" s="24"/>
      <c r="F103" s="49"/>
      <c r="G103" s="26"/>
      <c r="H103" s="24"/>
      <c r="I103" s="24"/>
      <c r="J103" s="26"/>
      <c r="K103" s="26"/>
      <c r="L103" s="26"/>
      <c r="M103" s="26"/>
      <c r="N103" s="26"/>
      <c r="O103" s="26"/>
      <c r="P103" s="26"/>
      <c r="Q103" s="26"/>
      <c r="R103" s="26"/>
      <c r="S103" s="26"/>
      <c r="T103" s="26"/>
      <c r="U103" s="26"/>
      <c r="V103" s="26"/>
      <c r="W103" s="26"/>
      <c r="X103" s="26"/>
      <c r="Y103" s="26"/>
    </row>
    <row r="104" spans="1:25">
      <c r="A104" s="26"/>
      <c r="B104" s="24"/>
      <c r="C104" s="24"/>
      <c r="D104" s="24"/>
      <c r="F104" s="49"/>
      <c r="G104" s="26"/>
      <c r="H104" s="24"/>
      <c r="I104" s="24"/>
      <c r="J104" s="26"/>
      <c r="K104" s="26"/>
      <c r="L104" s="26"/>
      <c r="M104" s="26"/>
      <c r="N104" s="26"/>
      <c r="O104" s="26"/>
      <c r="P104" s="26"/>
      <c r="Q104" s="26"/>
      <c r="R104" s="26"/>
      <c r="S104" s="26"/>
      <c r="T104" s="26"/>
      <c r="U104" s="26"/>
      <c r="V104" s="26"/>
      <c r="W104" s="26"/>
      <c r="X104" s="26"/>
      <c r="Y104" s="26"/>
    </row>
    <row r="105" spans="1:25">
      <c r="A105" s="26"/>
      <c r="B105" s="24"/>
      <c r="C105" s="24"/>
      <c r="D105" s="24"/>
      <c r="F105" s="49"/>
      <c r="G105" s="26"/>
      <c r="H105" s="24"/>
      <c r="I105" s="24"/>
      <c r="J105" s="26"/>
      <c r="K105" s="26"/>
      <c r="L105" s="26"/>
      <c r="M105" s="26"/>
      <c r="N105" s="26"/>
      <c r="O105" s="26"/>
      <c r="P105" s="26"/>
      <c r="Q105" s="26"/>
      <c r="R105" s="26"/>
      <c r="S105" s="26"/>
      <c r="T105" s="26"/>
      <c r="U105" s="26"/>
      <c r="V105" s="26"/>
      <c r="W105" s="26"/>
      <c r="X105" s="26"/>
      <c r="Y105" s="26"/>
    </row>
    <row r="106" spans="1:25">
      <c r="A106" s="26"/>
      <c r="B106" s="24"/>
      <c r="C106" s="24"/>
      <c r="D106" s="24"/>
      <c r="F106" s="49"/>
      <c r="G106" s="26"/>
      <c r="H106" s="24"/>
      <c r="I106" s="24"/>
      <c r="J106" s="26"/>
      <c r="K106" s="26"/>
      <c r="L106" s="26"/>
      <c r="M106" s="26"/>
      <c r="N106" s="26"/>
      <c r="O106" s="26"/>
      <c r="P106" s="26"/>
      <c r="Q106" s="26"/>
      <c r="R106" s="26"/>
      <c r="S106" s="26"/>
      <c r="T106" s="26"/>
      <c r="U106" s="26"/>
      <c r="V106" s="26"/>
      <c r="W106" s="26"/>
      <c r="X106" s="26"/>
      <c r="Y106" s="26"/>
    </row>
    <row r="107" spans="1:25">
      <c r="A107" s="26"/>
      <c r="B107" s="24"/>
      <c r="C107" s="24"/>
      <c r="D107" s="24"/>
      <c r="F107" s="49"/>
      <c r="G107" s="26"/>
      <c r="H107" s="24"/>
      <c r="I107" s="24"/>
      <c r="J107" s="26"/>
      <c r="K107" s="26"/>
      <c r="L107" s="26"/>
      <c r="M107" s="26"/>
      <c r="N107" s="26"/>
      <c r="O107" s="26"/>
      <c r="P107" s="26"/>
      <c r="Q107" s="26"/>
      <c r="R107" s="26"/>
      <c r="S107" s="26"/>
      <c r="T107" s="26"/>
      <c r="U107" s="26"/>
      <c r="V107" s="26"/>
      <c r="W107" s="26"/>
      <c r="X107" s="26"/>
      <c r="Y107" s="26"/>
    </row>
    <row r="108" spans="1:25">
      <c r="A108" s="26"/>
      <c r="B108" s="24"/>
      <c r="C108" s="24"/>
      <c r="D108" s="24"/>
      <c r="F108" s="49"/>
      <c r="G108" s="26"/>
      <c r="H108" s="24"/>
      <c r="I108" s="24"/>
      <c r="J108" s="26"/>
      <c r="K108" s="26"/>
      <c r="L108" s="26"/>
      <c r="M108" s="26"/>
      <c r="N108" s="26"/>
      <c r="O108" s="26"/>
      <c r="P108" s="26"/>
      <c r="Q108" s="26"/>
      <c r="R108" s="26"/>
      <c r="S108" s="26"/>
      <c r="T108" s="26"/>
      <c r="U108" s="26"/>
      <c r="V108" s="26"/>
      <c r="W108" s="26"/>
      <c r="X108" s="26"/>
      <c r="Y108" s="26"/>
    </row>
    <row r="109" spans="1:25">
      <c r="A109" s="26"/>
      <c r="B109" s="24"/>
      <c r="C109" s="24"/>
      <c r="D109" s="24"/>
      <c r="F109" s="49"/>
      <c r="G109" s="26"/>
      <c r="H109" s="24"/>
      <c r="I109" s="24"/>
      <c r="J109" s="26"/>
      <c r="K109" s="26"/>
      <c r="L109" s="26"/>
      <c r="M109" s="26"/>
      <c r="N109" s="26"/>
      <c r="O109" s="26"/>
      <c r="P109" s="26"/>
      <c r="Q109" s="26"/>
      <c r="R109" s="26"/>
      <c r="S109" s="26"/>
      <c r="T109" s="26"/>
      <c r="U109" s="26"/>
      <c r="V109" s="26"/>
      <c r="W109" s="26"/>
      <c r="X109" s="26"/>
      <c r="Y109" s="26"/>
    </row>
    <row r="110" spans="1:25">
      <c r="A110" s="26"/>
      <c r="B110" s="24"/>
      <c r="C110" s="24"/>
      <c r="D110" s="24"/>
      <c r="F110" s="49"/>
      <c r="G110" s="26"/>
      <c r="H110" s="24"/>
      <c r="I110" s="24"/>
      <c r="J110" s="26"/>
      <c r="K110" s="26"/>
      <c r="L110" s="26"/>
      <c r="M110" s="26"/>
      <c r="N110" s="26"/>
      <c r="O110" s="26"/>
      <c r="P110" s="26"/>
      <c r="Q110" s="26"/>
      <c r="R110" s="26"/>
      <c r="S110" s="26"/>
      <c r="T110" s="26"/>
      <c r="U110" s="26"/>
      <c r="V110" s="26"/>
      <c r="W110" s="26"/>
      <c r="X110" s="26"/>
      <c r="Y110" s="26"/>
    </row>
    <row r="111" spans="1:25">
      <c r="A111" s="26"/>
      <c r="B111" s="24"/>
      <c r="C111" s="24"/>
      <c r="D111" s="24"/>
      <c r="F111" s="49"/>
      <c r="G111" s="26"/>
      <c r="H111" s="24"/>
      <c r="I111" s="24"/>
      <c r="J111" s="26"/>
      <c r="K111" s="26"/>
      <c r="L111" s="26"/>
      <c r="M111" s="26"/>
      <c r="N111" s="26"/>
      <c r="O111" s="26"/>
      <c r="P111" s="26"/>
      <c r="Q111" s="26"/>
      <c r="R111" s="26"/>
      <c r="S111" s="26"/>
      <c r="T111" s="26"/>
      <c r="U111" s="26"/>
      <c r="V111" s="26"/>
      <c r="W111" s="26"/>
      <c r="X111" s="26"/>
      <c r="Y111" s="26"/>
    </row>
    <row r="112" spans="1:25">
      <c r="A112" s="26"/>
      <c r="B112" s="24"/>
      <c r="C112" s="24"/>
      <c r="D112" s="24"/>
      <c r="F112" s="49"/>
      <c r="G112" s="26"/>
      <c r="H112" s="24"/>
      <c r="I112" s="24"/>
      <c r="J112" s="26"/>
      <c r="K112" s="26"/>
      <c r="L112" s="26"/>
      <c r="M112" s="26"/>
      <c r="N112" s="26"/>
      <c r="O112" s="26"/>
      <c r="P112" s="26"/>
      <c r="Q112" s="26"/>
      <c r="R112" s="26"/>
      <c r="S112" s="26"/>
      <c r="T112" s="26"/>
      <c r="U112" s="26"/>
      <c r="V112" s="26"/>
      <c r="W112" s="26"/>
      <c r="X112" s="26"/>
      <c r="Y112" s="26"/>
    </row>
    <row r="113" spans="1:25">
      <c r="A113" s="26"/>
      <c r="B113" s="24"/>
      <c r="C113" s="24"/>
      <c r="D113" s="24"/>
      <c r="F113" s="49"/>
      <c r="G113" s="26"/>
      <c r="H113" s="24"/>
      <c r="I113" s="24"/>
      <c r="J113" s="26"/>
      <c r="K113" s="26"/>
      <c r="L113" s="26"/>
      <c r="M113" s="26"/>
      <c r="N113" s="26"/>
      <c r="O113" s="26"/>
      <c r="P113" s="26"/>
      <c r="Q113" s="26"/>
      <c r="R113" s="26"/>
      <c r="S113" s="26"/>
      <c r="T113" s="26"/>
      <c r="U113" s="26"/>
      <c r="V113" s="26"/>
      <c r="W113" s="26"/>
      <c r="X113" s="26"/>
      <c r="Y113" s="26"/>
    </row>
    <row r="114" spans="1:25">
      <c r="A114" s="26"/>
      <c r="B114" s="24"/>
      <c r="C114" s="24"/>
      <c r="D114" s="24"/>
      <c r="F114" s="49"/>
      <c r="G114" s="26"/>
      <c r="H114" s="24"/>
      <c r="I114" s="24"/>
      <c r="J114" s="26"/>
      <c r="K114" s="26"/>
      <c r="L114" s="26"/>
      <c r="M114" s="26"/>
      <c r="N114" s="26"/>
      <c r="O114" s="26"/>
      <c r="P114" s="26"/>
      <c r="Q114" s="26"/>
      <c r="R114" s="26"/>
      <c r="S114" s="26"/>
      <c r="T114" s="26"/>
      <c r="U114" s="26"/>
      <c r="V114" s="26"/>
      <c r="W114" s="26"/>
      <c r="X114" s="26"/>
      <c r="Y114" s="26"/>
    </row>
    <row r="115" spans="1:25">
      <c r="A115" s="26"/>
      <c r="B115" s="24"/>
      <c r="C115" s="24"/>
      <c r="D115" s="24"/>
      <c r="F115" s="49"/>
      <c r="G115" s="26"/>
      <c r="H115" s="24"/>
      <c r="I115" s="24"/>
      <c r="J115" s="26"/>
      <c r="K115" s="26"/>
      <c r="L115" s="26"/>
      <c r="M115" s="26"/>
      <c r="N115" s="26"/>
      <c r="O115" s="26"/>
      <c r="P115" s="26"/>
      <c r="Q115" s="26"/>
      <c r="R115" s="26"/>
      <c r="S115" s="26"/>
      <c r="T115" s="26"/>
      <c r="U115" s="26"/>
      <c r="V115" s="26"/>
      <c r="W115" s="26"/>
      <c r="X115" s="26"/>
      <c r="Y115" s="26"/>
    </row>
    <row r="116" spans="1:25">
      <c r="A116" s="26"/>
      <c r="B116" s="24"/>
      <c r="C116" s="24"/>
      <c r="D116" s="24"/>
      <c r="F116" s="49"/>
      <c r="G116" s="26"/>
      <c r="H116" s="24"/>
      <c r="I116" s="24"/>
      <c r="J116" s="26"/>
      <c r="K116" s="26"/>
      <c r="L116" s="26"/>
      <c r="M116" s="26"/>
      <c r="N116" s="26"/>
      <c r="O116" s="26"/>
      <c r="P116" s="26"/>
      <c r="Q116" s="26"/>
      <c r="R116" s="26"/>
      <c r="S116" s="26"/>
      <c r="T116" s="26"/>
      <c r="U116" s="26"/>
      <c r="V116" s="26"/>
      <c r="W116" s="26"/>
      <c r="X116" s="26"/>
      <c r="Y116" s="26"/>
    </row>
    <row r="117" spans="1:25">
      <c r="A117" s="26"/>
      <c r="B117" s="24"/>
      <c r="C117" s="24"/>
      <c r="D117" s="24"/>
      <c r="F117" s="49"/>
      <c r="G117" s="26"/>
      <c r="H117" s="24"/>
      <c r="I117" s="24"/>
      <c r="J117" s="26"/>
      <c r="K117" s="26"/>
      <c r="L117" s="26"/>
      <c r="M117" s="26"/>
      <c r="N117" s="26"/>
      <c r="O117" s="26"/>
      <c r="P117" s="26"/>
      <c r="Q117" s="26"/>
      <c r="R117" s="26"/>
      <c r="S117" s="26"/>
      <c r="T117" s="26"/>
      <c r="U117" s="26"/>
      <c r="V117" s="26"/>
      <c r="W117" s="26"/>
      <c r="X117" s="26"/>
      <c r="Y117" s="26"/>
    </row>
    <row r="118" spans="1:25">
      <c r="A118" s="26"/>
      <c r="B118" s="24"/>
      <c r="C118" s="24"/>
      <c r="D118" s="24"/>
      <c r="F118" s="49"/>
      <c r="G118" s="26"/>
      <c r="H118" s="24"/>
      <c r="I118" s="24"/>
      <c r="J118" s="26"/>
      <c r="K118" s="26"/>
      <c r="L118" s="26"/>
      <c r="M118" s="26"/>
      <c r="N118" s="26"/>
      <c r="O118" s="26"/>
      <c r="P118" s="26"/>
      <c r="Q118" s="26"/>
      <c r="R118" s="26"/>
      <c r="S118" s="26"/>
      <c r="T118" s="26"/>
      <c r="U118" s="26"/>
      <c r="V118" s="26"/>
      <c r="W118" s="26"/>
      <c r="X118" s="26"/>
      <c r="Y118" s="26"/>
    </row>
    <row r="119" spans="1:25">
      <c r="A119" s="26"/>
      <c r="B119" s="24"/>
      <c r="C119" s="24"/>
      <c r="D119" s="24"/>
      <c r="F119" s="49"/>
      <c r="G119" s="26"/>
      <c r="H119" s="24"/>
      <c r="I119" s="24"/>
      <c r="J119" s="26"/>
      <c r="K119" s="26"/>
      <c r="L119" s="26"/>
      <c r="M119" s="26"/>
      <c r="N119" s="26"/>
      <c r="O119" s="26"/>
      <c r="P119" s="26"/>
      <c r="Q119" s="26"/>
      <c r="R119" s="26"/>
      <c r="S119" s="26"/>
      <c r="T119" s="26"/>
      <c r="U119" s="26"/>
      <c r="V119" s="26"/>
      <c r="W119" s="26"/>
      <c r="X119" s="26"/>
      <c r="Y119" s="26"/>
    </row>
    <row r="120" spans="1:25">
      <c r="A120" s="26"/>
      <c r="B120" s="24"/>
      <c r="C120" s="24"/>
      <c r="D120" s="24"/>
      <c r="F120" s="49"/>
      <c r="G120" s="26"/>
      <c r="H120" s="24"/>
      <c r="I120" s="24"/>
      <c r="J120" s="26"/>
      <c r="K120" s="26"/>
      <c r="L120" s="26"/>
      <c r="M120" s="26"/>
      <c r="N120" s="26"/>
      <c r="O120" s="26"/>
      <c r="P120" s="26"/>
      <c r="Q120" s="26"/>
      <c r="R120" s="26"/>
      <c r="S120" s="26"/>
      <c r="T120" s="26"/>
      <c r="U120" s="26"/>
      <c r="V120" s="26"/>
      <c r="W120" s="26"/>
      <c r="X120" s="26"/>
      <c r="Y120" s="26"/>
    </row>
    <row r="121" spans="1:25">
      <c r="A121" s="26"/>
      <c r="B121" s="24"/>
      <c r="C121" s="24"/>
      <c r="D121" s="24"/>
      <c r="F121" s="49"/>
      <c r="G121" s="26"/>
      <c r="H121" s="24"/>
      <c r="I121" s="24"/>
      <c r="J121" s="26"/>
      <c r="K121" s="26"/>
      <c r="L121" s="26"/>
      <c r="M121" s="26"/>
      <c r="N121" s="26"/>
      <c r="O121" s="26"/>
      <c r="P121" s="26"/>
      <c r="Q121" s="26"/>
      <c r="R121" s="26"/>
      <c r="S121" s="26"/>
      <c r="T121" s="26"/>
      <c r="U121" s="26"/>
      <c r="V121" s="26"/>
      <c r="W121" s="26"/>
      <c r="X121" s="26"/>
      <c r="Y121" s="26"/>
    </row>
    <row r="122" spans="1:25">
      <c r="A122" s="26"/>
      <c r="B122" s="24"/>
      <c r="C122" s="24"/>
      <c r="D122" s="24"/>
      <c r="F122" s="49"/>
      <c r="G122" s="26"/>
      <c r="H122" s="24"/>
      <c r="I122" s="24"/>
      <c r="J122" s="26"/>
      <c r="K122" s="26"/>
      <c r="L122" s="26"/>
      <c r="M122" s="26"/>
      <c r="N122" s="26"/>
      <c r="O122" s="26"/>
      <c r="P122" s="26"/>
      <c r="Q122" s="26"/>
      <c r="R122" s="26"/>
      <c r="S122" s="26"/>
      <c r="T122" s="26"/>
      <c r="U122" s="26"/>
      <c r="V122" s="26"/>
      <c r="W122" s="26"/>
      <c r="X122" s="26"/>
      <c r="Y122" s="26"/>
    </row>
    <row r="123" spans="1:25">
      <c r="A123" s="26"/>
      <c r="B123" s="24"/>
      <c r="C123" s="24"/>
      <c r="D123" s="24"/>
      <c r="F123" s="49"/>
      <c r="G123" s="26"/>
      <c r="H123" s="24"/>
      <c r="I123" s="24"/>
      <c r="J123" s="26"/>
      <c r="K123" s="26"/>
      <c r="L123" s="26"/>
      <c r="M123" s="26"/>
      <c r="N123" s="26"/>
      <c r="O123" s="26"/>
      <c r="P123" s="26"/>
      <c r="Q123" s="26"/>
      <c r="R123" s="26"/>
      <c r="S123" s="26"/>
      <c r="T123" s="26"/>
      <c r="U123" s="26"/>
      <c r="V123" s="26"/>
      <c r="W123" s="26"/>
      <c r="X123" s="26"/>
      <c r="Y123" s="26"/>
    </row>
    <row r="124" spans="1:25">
      <c r="A124" s="26"/>
      <c r="B124" s="24"/>
      <c r="C124" s="24"/>
      <c r="D124" s="24"/>
      <c r="F124" s="49"/>
      <c r="G124" s="26"/>
      <c r="H124" s="24"/>
      <c r="I124" s="24"/>
      <c r="J124" s="26"/>
      <c r="K124" s="26"/>
      <c r="L124" s="26"/>
      <c r="M124" s="26"/>
      <c r="N124" s="26"/>
      <c r="O124" s="26"/>
      <c r="P124" s="26"/>
      <c r="Q124" s="26"/>
      <c r="R124" s="26"/>
      <c r="S124" s="26"/>
      <c r="T124" s="26"/>
      <c r="U124" s="26"/>
      <c r="V124" s="26"/>
      <c r="W124" s="26"/>
      <c r="X124" s="26"/>
      <c r="Y124" s="26"/>
    </row>
    <row r="125" spans="1:25">
      <c r="A125" s="26"/>
      <c r="B125" s="24"/>
      <c r="C125" s="24"/>
      <c r="D125" s="24"/>
      <c r="F125" s="49"/>
      <c r="G125" s="26"/>
      <c r="H125" s="24"/>
      <c r="I125" s="24"/>
      <c r="J125" s="26"/>
      <c r="K125" s="26"/>
      <c r="L125" s="26"/>
      <c r="M125" s="26"/>
      <c r="N125" s="26"/>
      <c r="O125" s="26"/>
      <c r="P125" s="26"/>
      <c r="Q125" s="26"/>
      <c r="R125" s="26"/>
      <c r="S125" s="26"/>
      <c r="T125" s="26"/>
      <c r="U125" s="26"/>
      <c r="V125" s="26"/>
      <c r="W125" s="26"/>
      <c r="X125" s="26"/>
      <c r="Y125" s="26"/>
    </row>
    <row r="126" spans="1:25">
      <c r="A126" s="26"/>
      <c r="B126" s="24"/>
      <c r="C126" s="24"/>
      <c r="D126" s="24"/>
      <c r="F126" s="49"/>
      <c r="G126" s="26"/>
      <c r="H126" s="24"/>
      <c r="I126" s="24"/>
      <c r="J126" s="26"/>
      <c r="K126" s="26"/>
      <c r="L126" s="26"/>
      <c r="M126" s="26"/>
      <c r="N126" s="26"/>
      <c r="O126" s="26"/>
      <c r="P126" s="26"/>
      <c r="Q126" s="26"/>
      <c r="R126" s="26"/>
      <c r="S126" s="26"/>
      <c r="T126" s="26"/>
      <c r="U126" s="26"/>
      <c r="V126" s="26"/>
      <c r="W126" s="26"/>
      <c r="X126" s="26"/>
      <c r="Y126" s="26"/>
    </row>
    <row r="127" spans="1:25">
      <c r="A127" s="26"/>
      <c r="B127" s="24"/>
      <c r="C127" s="24"/>
      <c r="D127" s="24"/>
      <c r="F127" s="49"/>
      <c r="G127" s="26"/>
      <c r="H127" s="24"/>
      <c r="I127" s="24"/>
      <c r="J127" s="26"/>
      <c r="K127" s="26"/>
      <c r="L127" s="26"/>
      <c r="M127" s="26"/>
      <c r="N127" s="26"/>
      <c r="O127" s="26"/>
      <c r="P127" s="26"/>
      <c r="Q127" s="26"/>
      <c r="R127" s="26"/>
      <c r="S127" s="26"/>
      <c r="T127" s="26"/>
      <c r="U127" s="26"/>
      <c r="V127" s="26"/>
      <c r="W127" s="26"/>
      <c r="X127" s="26"/>
      <c r="Y127" s="26"/>
    </row>
    <row r="128" spans="1:25">
      <c r="A128" s="26"/>
      <c r="B128" s="24"/>
      <c r="C128" s="24"/>
      <c r="D128" s="24"/>
      <c r="F128" s="49"/>
      <c r="G128" s="26"/>
      <c r="H128" s="24"/>
      <c r="I128" s="24"/>
      <c r="J128" s="26"/>
      <c r="K128" s="26"/>
      <c r="L128" s="26"/>
      <c r="M128" s="26"/>
      <c r="N128" s="26"/>
      <c r="O128" s="26"/>
      <c r="P128" s="26"/>
      <c r="Q128" s="26"/>
      <c r="R128" s="26"/>
      <c r="S128" s="26"/>
      <c r="T128" s="26"/>
      <c r="U128" s="26"/>
      <c r="V128" s="26"/>
      <c r="W128" s="26"/>
      <c r="X128" s="26"/>
      <c r="Y128" s="26"/>
    </row>
    <row r="129" spans="1:25">
      <c r="A129" s="26"/>
      <c r="B129" s="24"/>
      <c r="C129" s="24"/>
      <c r="D129" s="24"/>
      <c r="F129" s="49"/>
      <c r="G129" s="26"/>
      <c r="H129" s="24"/>
      <c r="I129" s="24"/>
      <c r="J129" s="26"/>
      <c r="K129" s="26"/>
      <c r="L129" s="26"/>
      <c r="M129" s="26"/>
      <c r="N129" s="26"/>
      <c r="O129" s="26"/>
      <c r="P129" s="26"/>
      <c r="Q129" s="26"/>
      <c r="R129" s="26"/>
      <c r="S129" s="26"/>
      <c r="T129" s="26"/>
      <c r="U129" s="26"/>
      <c r="V129" s="26"/>
      <c r="W129" s="26"/>
      <c r="X129" s="26"/>
      <c r="Y129" s="26"/>
    </row>
    <row r="130" spans="1:25">
      <c r="A130" s="26"/>
      <c r="B130" s="24"/>
      <c r="C130" s="24"/>
      <c r="D130" s="24"/>
      <c r="F130" s="49"/>
      <c r="G130" s="26"/>
      <c r="H130" s="24"/>
      <c r="I130" s="24"/>
      <c r="J130" s="26"/>
      <c r="K130" s="26"/>
      <c r="L130" s="26"/>
      <c r="M130" s="26"/>
      <c r="N130" s="26"/>
      <c r="O130" s="26"/>
      <c r="P130" s="26"/>
      <c r="Q130" s="26"/>
      <c r="R130" s="26"/>
      <c r="S130" s="26"/>
      <c r="T130" s="26"/>
      <c r="U130" s="26"/>
      <c r="V130" s="26"/>
      <c r="W130" s="26"/>
      <c r="X130" s="26"/>
      <c r="Y130" s="26"/>
    </row>
    <row r="131" spans="1:25">
      <c r="A131" s="26"/>
      <c r="B131" s="24"/>
      <c r="C131" s="24"/>
      <c r="D131" s="24"/>
      <c r="F131" s="49"/>
      <c r="G131" s="26"/>
      <c r="H131" s="24"/>
      <c r="I131" s="24"/>
      <c r="J131" s="26"/>
      <c r="K131" s="26"/>
      <c r="L131" s="26"/>
      <c r="M131" s="26"/>
      <c r="N131" s="26"/>
      <c r="O131" s="26"/>
      <c r="P131" s="26"/>
      <c r="Q131" s="26"/>
      <c r="R131" s="26"/>
      <c r="S131" s="26"/>
      <c r="T131" s="26"/>
      <c r="U131" s="26"/>
      <c r="V131" s="26"/>
      <c r="W131" s="26"/>
      <c r="X131" s="26"/>
      <c r="Y131" s="26"/>
    </row>
    <row r="132" spans="1:25">
      <c r="A132" s="26"/>
      <c r="B132" s="24"/>
      <c r="C132" s="24"/>
      <c r="D132" s="24"/>
      <c r="F132" s="49"/>
      <c r="G132" s="26"/>
      <c r="H132" s="24"/>
      <c r="I132" s="24"/>
      <c r="J132" s="26"/>
      <c r="K132" s="26"/>
      <c r="L132" s="26"/>
      <c r="M132" s="26"/>
      <c r="N132" s="26"/>
      <c r="O132" s="26"/>
      <c r="P132" s="26"/>
      <c r="Q132" s="26"/>
      <c r="R132" s="26"/>
      <c r="S132" s="26"/>
      <c r="T132" s="26"/>
      <c r="U132" s="26"/>
      <c r="V132" s="26"/>
      <c r="W132" s="26"/>
      <c r="X132" s="26"/>
      <c r="Y132" s="26"/>
    </row>
    <row r="133" spans="1:25">
      <c r="A133" s="26"/>
      <c r="B133" s="24"/>
      <c r="C133" s="24"/>
      <c r="D133" s="24"/>
      <c r="F133" s="49"/>
      <c r="G133" s="26"/>
      <c r="H133" s="24"/>
      <c r="I133" s="24"/>
      <c r="J133" s="26"/>
      <c r="K133" s="26"/>
      <c r="L133" s="26"/>
      <c r="M133" s="26"/>
      <c r="N133" s="26"/>
      <c r="O133" s="26"/>
      <c r="P133" s="26"/>
      <c r="Q133" s="26"/>
      <c r="R133" s="26"/>
      <c r="S133" s="26"/>
      <c r="T133" s="26"/>
      <c r="U133" s="26"/>
      <c r="V133" s="26"/>
      <c r="W133" s="26"/>
      <c r="X133" s="26"/>
      <c r="Y133" s="26"/>
    </row>
    <row r="134" spans="1:25">
      <c r="A134" s="26"/>
      <c r="B134" s="24"/>
      <c r="C134" s="24"/>
      <c r="D134" s="24"/>
      <c r="F134" s="49"/>
      <c r="G134" s="26"/>
      <c r="H134" s="24"/>
      <c r="I134" s="24"/>
      <c r="J134" s="26"/>
      <c r="K134" s="26"/>
      <c r="L134" s="26"/>
      <c r="M134" s="26"/>
      <c r="N134" s="26"/>
      <c r="O134" s="26"/>
      <c r="P134" s="26"/>
      <c r="Q134" s="26"/>
      <c r="R134" s="26"/>
      <c r="S134" s="26"/>
      <c r="T134" s="26"/>
      <c r="U134" s="26"/>
      <c r="V134" s="26"/>
      <c r="W134" s="26"/>
      <c r="X134" s="26"/>
      <c r="Y134" s="26"/>
    </row>
    <row r="135" spans="1:25">
      <c r="A135" s="26"/>
      <c r="B135" s="24"/>
      <c r="C135" s="24"/>
      <c r="D135" s="24"/>
      <c r="F135" s="49"/>
      <c r="G135" s="26"/>
      <c r="H135" s="24"/>
      <c r="I135" s="24"/>
      <c r="J135" s="26"/>
      <c r="K135" s="26"/>
      <c r="L135" s="26"/>
      <c r="M135" s="26"/>
      <c r="N135" s="26"/>
      <c r="O135" s="26"/>
      <c r="P135" s="26"/>
      <c r="Q135" s="26"/>
      <c r="R135" s="26"/>
      <c r="S135" s="26"/>
      <c r="T135" s="26"/>
      <c r="U135" s="26"/>
      <c r="V135" s="26"/>
      <c r="W135" s="26"/>
      <c r="X135" s="26"/>
      <c r="Y135" s="26"/>
    </row>
    <row r="136" spans="1:25">
      <c r="A136" s="26"/>
      <c r="B136" s="24"/>
      <c r="C136" s="24"/>
      <c r="D136" s="24"/>
      <c r="F136" s="49"/>
      <c r="G136" s="26"/>
      <c r="H136" s="24"/>
      <c r="I136" s="24"/>
      <c r="J136" s="26"/>
      <c r="K136" s="26"/>
      <c r="L136" s="26"/>
      <c r="M136" s="26"/>
      <c r="N136" s="26"/>
      <c r="O136" s="26"/>
      <c r="P136" s="26"/>
      <c r="Q136" s="26"/>
      <c r="R136" s="26"/>
      <c r="S136" s="26"/>
      <c r="T136" s="26"/>
      <c r="U136" s="26"/>
      <c r="V136" s="26"/>
      <c r="W136" s="26"/>
      <c r="X136" s="26"/>
      <c r="Y136" s="26"/>
    </row>
    <row r="137" spans="1:25">
      <c r="A137" s="26"/>
      <c r="B137" s="24"/>
      <c r="C137" s="24"/>
      <c r="D137" s="24"/>
      <c r="F137" s="49"/>
      <c r="G137" s="26"/>
      <c r="H137" s="24"/>
      <c r="I137" s="24"/>
      <c r="J137" s="26"/>
      <c r="K137" s="26"/>
      <c r="L137" s="26"/>
      <c r="M137" s="26"/>
      <c r="N137" s="26"/>
      <c r="O137" s="26"/>
      <c r="P137" s="26"/>
      <c r="Q137" s="26"/>
      <c r="R137" s="26"/>
      <c r="S137" s="26"/>
      <c r="T137" s="26"/>
      <c r="U137" s="26"/>
      <c r="V137" s="26"/>
      <c r="W137" s="26"/>
      <c r="X137" s="26"/>
      <c r="Y137" s="26"/>
    </row>
    <row r="138" spans="1:25">
      <c r="A138" s="26"/>
      <c r="B138" s="24"/>
      <c r="C138" s="24"/>
      <c r="D138" s="24"/>
      <c r="F138" s="49"/>
      <c r="G138" s="26"/>
      <c r="H138" s="24"/>
      <c r="I138" s="24"/>
      <c r="J138" s="26"/>
      <c r="K138" s="26"/>
      <c r="L138" s="26"/>
      <c r="M138" s="26"/>
      <c r="N138" s="26"/>
      <c r="O138" s="26"/>
      <c r="P138" s="26"/>
      <c r="Q138" s="26"/>
      <c r="R138" s="26"/>
      <c r="S138" s="26"/>
      <c r="T138" s="26"/>
      <c r="U138" s="26"/>
      <c r="V138" s="26"/>
      <c r="W138" s="26"/>
      <c r="X138" s="26"/>
      <c r="Y138" s="26"/>
    </row>
    <row r="139" spans="1:25">
      <c r="A139" s="26"/>
      <c r="B139" s="24"/>
      <c r="C139" s="24"/>
      <c r="D139" s="24"/>
      <c r="F139" s="49"/>
      <c r="G139" s="26"/>
      <c r="H139" s="24"/>
      <c r="I139" s="24"/>
      <c r="J139" s="26"/>
      <c r="K139" s="26"/>
      <c r="L139" s="26"/>
      <c r="M139" s="26"/>
      <c r="N139" s="26"/>
      <c r="O139" s="26"/>
      <c r="P139" s="26"/>
      <c r="Q139" s="26"/>
      <c r="R139" s="26"/>
      <c r="S139" s="26"/>
      <c r="T139" s="26"/>
      <c r="U139" s="26"/>
      <c r="V139" s="26"/>
      <c r="W139" s="26"/>
      <c r="X139" s="26"/>
      <c r="Y139" s="26"/>
    </row>
    <row r="140" spans="1:25">
      <c r="A140" s="26"/>
      <c r="B140" s="24"/>
      <c r="C140" s="24"/>
      <c r="D140" s="24"/>
      <c r="F140" s="49"/>
      <c r="G140" s="26"/>
      <c r="H140" s="24"/>
      <c r="I140" s="24"/>
      <c r="J140" s="26"/>
      <c r="K140" s="26"/>
      <c r="L140" s="26"/>
      <c r="M140" s="26"/>
      <c r="N140" s="26"/>
      <c r="O140" s="26"/>
      <c r="P140" s="26"/>
      <c r="Q140" s="26"/>
      <c r="R140" s="26"/>
      <c r="S140" s="26"/>
      <c r="T140" s="26"/>
      <c r="U140" s="26"/>
      <c r="V140" s="26"/>
      <c r="W140" s="26"/>
      <c r="X140" s="26"/>
      <c r="Y140" s="26"/>
    </row>
    <row r="141" spans="1:25">
      <c r="A141" s="26"/>
      <c r="B141" s="24"/>
      <c r="C141" s="24"/>
      <c r="D141" s="24"/>
      <c r="F141" s="49"/>
      <c r="G141" s="26"/>
      <c r="H141" s="24"/>
      <c r="I141" s="24"/>
      <c r="J141" s="26"/>
      <c r="K141" s="26"/>
      <c r="L141" s="26"/>
      <c r="M141" s="26"/>
      <c r="N141" s="26"/>
      <c r="O141" s="26"/>
      <c r="P141" s="26"/>
      <c r="Q141" s="26"/>
      <c r="R141" s="26"/>
      <c r="S141" s="26"/>
      <c r="T141" s="26"/>
      <c r="U141" s="26"/>
      <c r="V141" s="26"/>
      <c r="W141" s="26"/>
      <c r="X141" s="26"/>
      <c r="Y141" s="26"/>
    </row>
    <row r="142" spans="1:25">
      <c r="A142" s="26"/>
      <c r="B142" s="24"/>
      <c r="C142" s="24"/>
      <c r="D142" s="24"/>
      <c r="F142" s="49"/>
      <c r="G142" s="26"/>
      <c r="H142" s="24"/>
      <c r="I142" s="24"/>
      <c r="J142" s="26"/>
      <c r="K142" s="26"/>
      <c r="L142" s="26"/>
      <c r="M142" s="26"/>
      <c r="N142" s="26"/>
      <c r="O142" s="26"/>
      <c r="P142" s="26"/>
      <c r="Q142" s="26"/>
      <c r="R142" s="26"/>
      <c r="S142" s="26"/>
      <c r="T142" s="26"/>
      <c r="U142" s="26"/>
      <c r="V142" s="26"/>
      <c r="W142" s="26"/>
      <c r="X142" s="26"/>
      <c r="Y142" s="26"/>
    </row>
    <row r="143" spans="1:25">
      <c r="A143" s="26"/>
      <c r="B143" s="24"/>
      <c r="C143" s="24"/>
      <c r="D143" s="24"/>
      <c r="F143" s="49"/>
      <c r="G143" s="26"/>
      <c r="H143" s="24"/>
      <c r="I143" s="24"/>
      <c r="J143" s="26"/>
      <c r="K143" s="26"/>
      <c r="L143" s="26"/>
      <c r="M143" s="26"/>
      <c r="N143" s="26"/>
      <c r="O143" s="26"/>
      <c r="P143" s="26"/>
      <c r="Q143" s="26"/>
      <c r="R143" s="26"/>
      <c r="S143" s="26"/>
      <c r="T143" s="26"/>
      <c r="U143" s="26"/>
      <c r="V143" s="26"/>
      <c r="W143" s="26"/>
      <c r="X143" s="26"/>
      <c r="Y143" s="26"/>
    </row>
    <row r="144" spans="1:25">
      <c r="A144" s="26"/>
      <c r="B144" s="24"/>
      <c r="C144" s="24"/>
      <c r="D144" s="24"/>
      <c r="F144" s="49"/>
      <c r="G144" s="26"/>
      <c r="H144" s="24"/>
      <c r="I144" s="24"/>
      <c r="J144" s="26"/>
      <c r="K144" s="26"/>
      <c r="L144" s="26"/>
      <c r="M144" s="26"/>
      <c r="N144" s="26"/>
      <c r="O144" s="26"/>
      <c r="P144" s="26"/>
      <c r="Q144" s="26"/>
      <c r="R144" s="26"/>
      <c r="S144" s="26"/>
      <c r="T144" s="26"/>
      <c r="U144" s="26"/>
      <c r="V144" s="26"/>
      <c r="W144" s="26"/>
      <c r="X144" s="26"/>
      <c r="Y144" s="26"/>
    </row>
    <row r="145" spans="1:25">
      <c r="A145" s="26"/>
      <c r="B145" s="24"/>
      <c r="C145" s="24"/>
      <c r="D145" s="24"/>
      <c r="F145" s="49"/>
      <c r="G145" s="26"/>
      <c r="H145" s="24"/>
      <c r="I145" s="24"/>
      <c r="J145" s="26"/>
      <c r="K145" s="26"/>
      <c r="L145" s="26"/>
      <c r="M145" s="26"/>
      <c r="N145" s="26"/>
      <c r="O145" s="26"/>
      <c r="P145" s="26"/>
      <c r="Q145" s="26"/>
      <c r="R145" s="26"/>
      <c r="S145" s="26"/>
      <c r="T145" s="26"/>
      <c r="U145" s="26"/>
      <c r="V145" s="26"/>
      <c r="W145" s="26"/>
      <c r="X145" s="26"/>
      <c r="Y145" s="26"/>
    </row>
    <row r="146" spans="1:25">
      <c r="A146" s="26"/>
      <c r="B146" s="24"/>
      <c r="C146" s="24"/>
      <c r="D146" s="24"/>
      <c r="F146" s="49"/>
      <c r="G146" s="26"/>
      <c r="H146" s="24"/>
      <c r="I146" s="24"/>
      <c r="J146" s="26"/>
      <c r="K146" s="26"/>
      <c r="L146" s="26"/>
      <c r="M146" s="26"/>
      <c r="N146" s="26"/>
      <c r="O146" s="26"/>
      <c r="P146" s="26"/>
      <c r="Q146" s="26"/>
      <c r="R146" s="26"/>
      <c r="S146" s="26"/>
      <c r="T146" s="26"/>
      <c r="U146" s="26"/>
      <c r="V146" s="26"/>
      <c r="W146" s="26"/>
      <c r="X146" s="26"/>
      <c r="Y146" s="26"/>
    </row>
    <row r="147" spans="1:25">
      <c r="A147" s="26"/>
      <c r="B147" s="24"/>
      <c r="C147" s="24"/>
      <c r="D147" s="24"/>
      <c r="F147" s="49"/>
      <c r="G147" s="26"/>
      <c r="H147" s="24"/>
      <c r="I147" s="24"/>
      <c r="J147" s="26"/>
      <c r="K147" s="26"/>
      <c r="L147" s="26"/>
      <c r="M147" s="26"/>
      <c r="N147" s="26"/>
      <c r="O147" s="26"/>
      <c r="P147" s="26"/>
      <c r="Q147" s="26"/>
      <c r="R147" s="26"/>
      <c r="S147" s="26"/>
      <c r="T147" s="26"/>
      <c r="U147" s="26"/>
      <c r="V147" s="26"/>
      <c r="W147" s="26"/>
      <c r="X147" s="26"/>
      <c r="Y147" s="26"/>
    </row>
    <row r="148" spans="1:25">
      <c r="A148" s="26"/>
      <c r="B148" s="24"/>
      <c r="C148" s="24"/>
      <c r="D148" s="24"/>
      <c r="F148" s="49"/>
      <c r="G148" s="26"/>
      <c r="H148" s="24"/>
      <c r="I148" s="24"/>
      <c r="J148" s="26"/>
      <c r="K148" s="26"/>
      <c r="L148" s="26"/>
      <c r="M148" s="26"/>
      <c r="N148" s="26"/>
      <c r="O148" s="26"/>
      <c r="P148" s="26"/>
      <c r="Q148" s="26"/>
      <c r="R148" s="26"/>
      <c r="S148" s="26"/>
      <c r="T148" s="26"/>
      <c r="U148" s="26"/>
      <c r="V148" s="26"/>
      <c r="W148" s="26"/>
      <c r="X148" s="26"/>
      <c r="Y148" s="26"/>
    </row>
    <row r="149" spans="1:25">
      <c r="A149" s="26"/>
      <c r="B149" s="24"/>
      <c r="C149" s="24"/>
      <c r="D149" s="24"/>
      <c r="F149" s="49"/>
      <c r="G149" s="26"/>
      <c r="H149" s="24"/>
      <c r="I149" s="24"/>
      <c r="J149" s="26"/>
      <c r="K149" s="26"/>
      <c r="L149" s="26"/>
      <c r="M149" s="26"/>
      <c r="N149" s="26"/>
      <c r="O149" s="26"/>
      <c r="P149" s="26"/>
      <c r="Q149" s="26"/>
      <c r="R149" s="26"/>
      <c r="S149" s="26"/>
      <c r="T149" s="26"/>
      <c r="U149" s="26"/>
      <c r="V149" s="26"/>
      <c r="W149" s="26"/>
      <c r="X149" s="26"/>
      <c r="Y149" s="26"/>
    </row>
    <row r="150" spans="1:25">
      <c r="A150" s="26"/>
      <c r="B150" s="24"/>
      <c r="C150" s="24"/>
      <c r="D150" s="24"/>
      <c r="F150" s="49"/>
      <c r="G150" s="26"/>
      <c r="H150" s="24"/>
      <c r="I150" s="24"/>
      <c r="J150" s="26"/>
      <c r="K150" s="26"/>
      <c r="L150" s="26"/>
      <c r="M150" s="26"/>
      <c r="N150" s="26"/>
      <c r="O150" s="26"/>
      <c r="P150" s="26"/>
      <c r="Q150" s="26"/>
      <c r="R150" s="26"/>
      <c r="S150" s="26"/>
      <c r="T150" s="26"/>
      <c r="U150" s="26"/>
      <c r="V150" s="26"/>
      <c r="W150" s="26"/>
      <c r="X150" s="26"/>
      <c r="Y150" s="26"/>
    </row>
    <row r="151" spans="1:25">
      <c r="A151" s="26"/>
      <c r="B151" s="24"/>
      <c r="C151" s="24"/>
      <c r="D151" s="24"/>
      <c r="F151" s="49"/>
      <c r="G151" s="26"/>
      <c r="H151" s="24"/>
      <c r="I151" s="24"/>
      <c r="J151" s="26"/>
      <c r="K151" s="26"/>
      <c r="L151" s="26"/>
      <c r="M151" s="26"/>
      <c r="N151" s="26"/>
      <c r="O151" s="26"/>
      <c r="P151" s="26"/>
      <c r="Q151" s="26"/>
      <c r="R151" s="26"/>
      <c r="S151" s="26"/>
      <c r="T151" s="26"/>
      <c r="U151" s="26"/>
      <c r="V151" s="26"/>
      <c r="W151" s="26"/>
      <c r="X151" s="26"/>
      <c r="Y151" s="26"/>
    </row>
    <row r="152" spans="1:25">
      <c r="A152" s="26"/>
      <c r="B152" s="24"/>
      <c r="C152" s="24"/>
      <c r="D152" s="24"/>
      <c r="F152" s="49"/>
      <c r="G152" s="26"/>
      <c r="H152" s="24"/>
      <c r="I152" s="24"/>
      <c r="J152" s="26"/>
      <c r="K152" s="26"/>
      <c r="L152" s="26"/>
      <c r="M152" s="26"/>
      <c r="N152" s="26"/>
      <c r="O152" s="26"/>
      <c r="P152" s="26"/>
      <c r="Q152" s="26"/>
      <c r="R152" s="26"/>
      <c r="S152" s="26"/>
      <c r="T152" s="26"/>
      <c r="U152" s="26"/>
      <c r="V152" s="26"/>
      <c r="W152" s="26"/>
      <c r="X152" s="26"/>
      <c r="Y152" s="26"/>
    </row>
    <row r="153" spans="1:25">
      <c r="A153" s="26"/>
      <c r="B153" s="24"/>
      <c r="C153" s="24"/>
      <c r="D153" s="24"/>
      <c r="F153" s="49"/>
      <c r="G153" s="26"/>
      <c r="H153" s="24"/>
      <c r="I153" s="24"/>
      <c r="J153" s="26"/>
      <c r="K153" s="26"/>
      <c r="L153" s="26"/>
      <c r="M153" s="26"/>
      <c r="N153" s="26"/>
      <c r="O153" s="26"/>
      <c r="P153" s="26"/>
      <c r="Q153" s="26"/>
      <c r="R153" s="26"/>
      <c r="S153" s="26"/>
      <c r="T153" s="26"/>
      <c r="U153" s="26"/>
      <c r="V153" s="26"/>
      <c r="W153" s="26"/>
      <c r="X153" s="26"/>
      <c r="Y153" s="26"/>
    </row>
    <row r="154" spans="1:25">
      <c r="A154" s="26"/>
      <c r="B154" s="24"/>
      <c r="C154" s="24"/>
      <c r="D154" s="24"/>
      <c r="F154" s="49"/>
      <c r="G154" s="26"/>
      <c r="H154" s="24"/>
      <c r="I154" s="24"/>
      <c r="J154" s="26"/>
      <c r="K154" s="26"/>
      <c r="L154" s="26"/>
      <c r="M154" s="26"/>
      <c r="N154" s="26"/>
      <c r="O154" s="26"/>
      <c r="P154" s="26"/>
      <c r="Q154" s="26"/>
      <c r="R154" s="26"/>
      <c r="S154" s="26"/>
      <c r="T154" s="26"/>
      <c r="U154" s="26"/>
      <c r="V154" s="26"/>
      <c r="W154" s="26"/>
      <c r="X154" s="26"/>
      <c r="Y154" s="26"/>
    </row>
    <row r="155" spans="1:25">
      <c r="A155" s="26"/>
      <c r="B155" s="24"/>
      <c r="C155" s="24"/>
      <c r="D155" s="24"/>
      <c r="F155" s="49"/>
      <c r="G155" s="26"/>
      <c r="H155" s="24"/>
      <c r="I155" s="24"/>
      <c r="J155" s="26"/>
      <c r="K155" s="26"/>
      <c r="L155" s="26"/>
      <c r="M155" s="26"/>
      <c r="N155" s="26"/>
      <c r="O155" s="26"/>
      <c r="P155" s="26"/>
      <c r="Q155" s="26"/>
      <c r="R155" s="26"/>
      <c r="S155" s="26"/>
      <c r="T155" s="26"/>
      <c r="U155" s="26"/>
      <c r="V155" s="26"/>
      <c r="W155" s="26"/>
      <c r="X155" s="26"/>
      <c r="Y155" s="26"/>
    </row>
    <row r="156" spans="1:25">
      <c r="A156" s="26"/>
      <c r="B156" s="24"/>
      <c r="C156" s="24"/>
      <c r="D156" s="24"/>
      <c r="F156" s="49"/>
      <c r="G156" s="26"/>
      <c r="H156" s="24"/>
      <c r="I156" s="24"/>
      <c r="J156" s="26"/>
      <c r="K156" s="26"/>
      <c r="L156" s="26"/>
      <c r="M156" s="26"/>
      <c r="N156" s="26"/>
      <c r="O156" s="26"/>
      <c r="P156" s="26"/>
      <c r="Q156" s="26"/>
      <c r="R156" s="26"/>
      <c r="S156" s="26"/>
      <c r="T156" s="26"/>
      <c r="U156" s="26"/>
      <c r="V156" s="26"/>
      <c r="W156" s="26"/>
      <c r="X156" s="26"/>
      <c r="Y156" s="26"/>
    </row>
    <row r="157" spans="1:25">
      <c r="A157" s="26"/>
      <c r="B157" s="24"/>
      <c r="C157" s="24"/>
      <c r="D157" s="24"/>
      <c r="F157" s="49"/>
      <c r="G157" s="26"/>
      <c r="H157" s="24"/>
      <c r="I157" s="24"/>
      <c r="J157" s="26"/>
      <c r="K157" s="26"/>
      <c r="L157" s="26"/>
      <c r="M157" s="26"/>
      <c r="N157" s="26"/>
      <c r="O157" s="26"/>
      <c r="P157" s="26"/>
      <c r="Q157" s="26"/>
      <c r="R157" s="26"/>
      <c r="S157" s="26"/>
      <c r="T157" s="26"/>
      <c r="U157" s="26"/>
      <c r="V157" s="26"/>
      <c r="W157" s="26"/>
      <c r="X157" s="26"/>
      <c r="Y157" s="26"/>
    </row>
    <row r="158" spans="1:25">
      <c r="A158" s="26"/>
      <c r="B158" s="24"/>
      <c r="C158" s="24"/>
      <c r="D158" s="24"/>
      <c r="F158" s="49"/>
      <c r="G158" s="26"/>
      <c r="H158" s="24"/>
      <c r="I158" s="24"/>
      <c r="J158" s="26"/>
      <c r="K158" s="26"/>
      <c r="L158" s="26"/>
      <c r="M158" s="26"/>
      <c r="N158" s="26"/>
      <c r="O158" s="26"/>
      <c r="P158" s="26"/>
      <c r="Q158" s="26"/>
      <c r="R158" s="26"/>
      <c r="S158" s="26"/>
      <c r="T158" s="26"/>
      <c r="U158" s="26"/>
      <c r="V158" s="26"/>
      <c r="W158" s="26"/>
      <c r="X158" s="26"/>
      <c r="Y158" s="26"/>
    </row>
    <row r="159" spans="1:25">
      <c r="A159" s="26"/>
      <c r="B159" s="24"/>
      <c r="C159" s="24"/>
      <c r="D159" s="24"/>
      <c r="F159" s="49"/>
      <c r="G159" s="26"/>
      <c r="H159" s="24"/>
      <c r="I159" s="24"/>
      <c r="J159" s="26"/>
      <c r="K159" s="26"/>
      <c r="L159" s="26"/>
      <c r="M159" s="26"/>
      <c r="N159" s="26"/>
      <c r="O159" s="26"/>
      <c r="P159" s="26"/>
      <c r="Q159" s="26"/>
      <c r="R159" s="26"/>
      <c r="S159" s="26"/>
      <c r="T159" s="26"/>
      <c r="U159" s="26"/>
      <c r="V159" s="26"/>
      <c r="W159" s="26"/>
      <c r="X159" s="26"/>
      <c r="Y159" s="26"/>
    </row>
    <row r="160" spans="1:25">
      <c r="A160" s="26"/>
      <c r="B160" s="24"/>
      <c r="C160" s="24"/>
      <c r="D160" s="24"/>
      <c r="F160" s="49"/>
      <c r="G160" s="26"/>
      <c r="H160" s="24"/>
      <c r="I160" s="24"/>
      <c r="J160" s="26"/>
      <c r="K160" s="26"/>
      <c r="L160" s="26"/>
      <c r="M160" s="26"/>
      <c r="N160" s="26"/>
      <c r="O160" s="26"/>
      <c r="P160" s="26"/>
      <c r="Q160" s="26"/>
      <c r="R160" s="26"/>
      <c r="S160" s="26"/>
      <c r="T160" s="26"/>
      <c r="U160" s="26"/>
      <c r="V160" s="26"/>
      <c r="W160" s="26"/>
      <c r="X160" s="26"/>
      <c r="Y160" s="26"/>
    </row>
    <row r="161" spans="1:25">
      <c r="A161" s="26"/>
      <c r="B161" s="24"/>
      <c r="C161" s="24"/>
      <c r="D161" s="24"/>
      <c r="F161" s="49"/>
      <c r="G161" s="26"/>
      <c r="H161" s="24"/>
      <c r="I161" s="24"/>
      <c r="J161" s="26"/>
      <c r="K161" s="26"/>
      <c r="L161" s="26"/>
      <c r="M161" s="26"/>
      <c r="N161" s="26"/>
      <c r="O161" s="26"/>
      <c r="P161" s="26"/>
      <c r="Q161" s="26"/>
      <c r="R161" s="26"/>
      <c r="S161" s="26"/>
      <c r="T161" s="26"/>
      <c r="U161" s="26"/>
      <c r="V161" s="26"/>
      <c r="W161" s="26"/>
      <c r="X161" s="26"/>
      <c r="Y161" s="26"/>
    </row>
    <row r="162" spans="1:25">
      <c r="A162" s="26"/>
      <c r="B162" s="24"/>
      <c r="C162" s="24"/>
      <c r="D162" s="24"/>
      <c r="F162" s="49"/>
      <c r="G162" s="26"/>
      <c r="H162" s="24"/>
      <c r="I162" s="24"/>
      <c r="J162" s="26"/>
      <c r="K162" s="26"/>
      <c r="L162" s="26"/>
      <c r="M162" s="26"/>
      <c r="N162" s="26"/>
      <c r="O162" s="26"/>
      <c r="P162" s="26"/>
      <c r="Q162" s="26"/>
      <c r="R162" s="26"/>
      <c r="S162" s="26"/>
      <c r="T162" s="26"/>
      <c r="U162" s="26"/>
      <c r="V162" s="26"/>
      <c r="W162" s="26"/>
      <c r="X162" s="26"/>
      <c r="Y162" s="26"/>
    </row>
    <row r="163" spans="1:25">
      <c r="A163" s="26"/>
      <c r="B163" s="24"/>
      <c r="C163" s="24"/>
      <c r="D163" s="24"/>
      <c r="F163" s="49"/>
      <c r="G163" s="26"/>
      <c r="H163" s="24"/>
      <c r="I163" s="24"/>
      <c r="J163" s="26"/>
      <c r="K163" s="26"/>
      <c r="L163" s="26"/>
      <c r="M163" s="26"/>
      <c r="N163" s="26"/>
      <c r="O163" s="26"/>
      <c r="P163" s="26"/>
      <c r="Q163" s="26"/>
      <c r="R163" s="26"/>
      <c r="S163" s="26"/>
      <c r="T163" s="26"/>
      <c r="U163" s="26"/>
      <c r="V163" s="26"/>
      <c r="W163" s="26"/>
      <c r="X163" s="26"/>
      <c r="Y163" s="26"/>
    </row>
    <row r="164" spans="1:25">
      <c r="A164" s="26"/>
      <c r="B164" s="24"/>
      <c r="C164" s="24"/>
      <c r="D164" s="24"/>
      <c r="F164" s="49"/>
      <c r="G164" s="26"/>
      <c r="H164" s="24"/>
      <c r="I164" s="24"/>
      <c r="J164" s="26"/>
      <c r="K164" s="26"/>
      <c r="L164" s="26"/>
      <c r="M164" s="26"/>
      <c r="N164" s="26"/>
      <c r="O164" s="26"/>
      <c r="P164" s="26"/>
      <c r="Q164" s="26"/>
      <c r="R164" s="26"/>
      <c r="S164" s="26"/>
      <c r="T164" s="26"/>
      <c r="U164" s="26"/>
      <c r="V164" s="26"/>
      <c r="W164" s="26"/>
      <c r="X164" s="26"/>
      <c r="Y164" s="26"/>
    </row>
    <row r="165" spans="1:25">
      <c r="A165" s="26"/>
      <c r="B165" s="24"/>
      <c r="C165" s="24"/>
      <c r="D165" s="24"/>
      <c r="F165" s="49"/>
      <c r="G165" s="26"/>
      <c r="H165" s="24"/>
      <c r="I165" s="24"/>
      <c r="J165" s="26"/>
      <c r="K165" s="26"/>
      <c r="L165" s="26"/>
      <c r="M165" s="26"/>
      <c r="N165" s="26"/>
      <c r="O165" s="26"/>
      <c r="P165" s="26"/>
      <c r="Q165" s="26"/>
      <c r="R165" s="26"/>
      <c r="S165" s="26"/>
      <c r="T165" s="26"/>
      <c r="U165" s="26"/>
      <c r="V165" s="26"/>
      <c r="W165" s="26"/>
      <c r="X165" s="26"/>
      <c r="Y165" s="26"/>
    </row>
    <row r="166" spans="1:25">
      <c r="A166" s="26"/>
      <c r="B166" s="24"/>
      <c r="C166" s="24"/>
      <c r="D166" s="24"/>
      <c r="F166" s="49"/>
      <c r="G166" s="26"/>
      <c r="H166" s="24"/>
      <c r="I166" s="24"/>
      <c r="J166" s="26"/>
      <c r="K166" s="26"/>
      <c r="L166" s="26"/>
      <c r="M166" s="26"/>
      <c r="N166" s="26"/>
      <c r="O166" s="26"/>
      <c r="P166" s="26"/>
      <c r="Q166" s="26"/>
      <c r="R166" s="26"/>
      <c r="S166" s="26"/>
      <c r="T166" s="26"/>
      <c r="U166" s="26"/>
      <c r="V166" s="26"/>
      <c r="W166" s="26"/>
      <c r="X166" s="26"/>
      <c r="Y166" s="26"/>
    </row>
    <row r="167" spans="1:25">
      <c r="A167" s="26"/>
      <c r="B167" s="24"/>
      <c r="C167" s="24"/>
      <c r="D167" s="24"/>
      <c r="F167" s="49"/>
      <c r="G167" s="26"/>
      <c r="H167" s="24"/>
      <c r="I167" s="24"/>
      <c r="J167" s="26"/>
      <c r="K167" s="26"/>
      <c r="L167" s="26"/>
      <c r="M167" s="26"/>
      <c r="N167" s="26"/>
      <c r="O167" s="26"/>
      <c r="P167" s="26"/>
      <c r="Q167" s="26"/>
      <c r="R167" s="26"/>
      <c r="S167" s="26"/>
      <c r="T167" s="26"/>
      <c r="U167" s="26"/>
      <c r="V167" s="26"/>
      <c r="W167" s="26"/>
      <c r="X167" s="26"/>
      <c r="Y167" s="26"/>
    </row>
    <row r="168" spans="1:25">
      <c r="A168" s="26"/>
      <c r="B168" s="24"/>
      <c r="C168" s="24"/>
      <c r="D168" s="24"/>
      <c r="F168" s="49"/>
      <c r="G168" s="26"/>
      <c r="H168" s="24"/>
      <c r="I168" s="24"/>
      <c r="J168" s="26"/>
      <c r="K168" s="26"/>
      <c r="L168" s="26"/>
      <c r="M168" s="26"/>
      <c r="N168" s="26"/>
      <c r="O168" s="26"/>
      <c r="P168" s="26"/>
      <c r="Q168" s="26"/>
      <c r="R168" s="26"/>
      <c r="S168" s="26"/>
      <c r="T168" s="26"/>
      <c r="U168" s="26"/>
      <c r="V168" s="26"/>
      <c r="W168" s="26"/>
      <c r="X168" s="26"/>
      <c r="Y168" s="26"/>
    </row>
    <row r="169" spans="1:25">
      <c r="A169" s="26"/>
      <c r="B169" s="24"/>
      <c r="C169" s="24"/>
      <c r="D169" s="24"/>
      <c r="F169" s="49"/>
      <c r="G169" s="26"/>
      <c r="H169" s="24"/>
      <c r="I169" s="24"/>
      <c r="J169" s="26"/>
      <c r="K169" s="26"/>
      <c r="L169" s="26"/>
      <c r="M169" s="26"/>
      <c r="N169" s="26"/>
      <c r="O169" s="26"/>
      <c r="P169" s="26"/>
      <c r="Q169" s="26"/>
      <c r="R169" s="26"/>
      <c r="S169" s="26"/>
      <c r="T169" s="26"/>
      <c r="U169" s="26"/>
      <c r="V169" s="26"/>
      <c r="W169" s="26"/>
      <c r="X169" s="26"/>
      <c r="Y169" s="26"/>
    </row>
    <row r="170" spans="1:25">
      <c r="A170" s="26"/>
      <c r="B170" s="24"/>
      <c r="C170" s="24"/>
      <c r="D170" s="24"/>
      <c r="F170" s="49"/>
      <c r="G170" s="26"/>
      <c r="H170" s="24"/>
      <c r="I170" s="24"/>
      <c r="J170" s="26"/>
      <c r="K170" s="26"/>
      <c r="L170" s="26"/>
      <c r="M170" s="26"/>
      <c r="N170" s="26"/>
      <c r="O170" s="26"/>
      <c r="P170" s="26"/>
      <c r="Q170" s="26"/>
      <c r="R170" s="26"/>
      <c r="S170" s="26"/>
      <c r="T170" s="26"/>
      <c r="U170" s="26"/>
      <c r="V170" s="26"/>
      <c r="W170" s="26"/>
      <c r="X170" s="26"/>
      <c r="Y170" s="26"/>
    </row>
    <row r="171" spans="1:25">
      <c r="A171" s="26"/>
      <c r="B171" s="24"/>
      <c r="C171" s="24"/>
      <c r="D171" s="24"/>
      <c r="F171" s="49"/>
      <c r="G171" s="26"/>
      <c r="H171" s="24"/>
      <c r="I171" s="24"/>
      <c r="J171" s="26"/>
      <c r="K171" s="26"/>
      <c r="L171" s="26"/>
      <c r="M171" s="26"/>
      <c r="N171" s="26"/>
      <c r="O171" s="26"/>
      <c r="P171" s="26"/>
      <c r="Q171" s="26"/>
      <c r="R171" s="26"/>
      <c r="S171" s="26"/>
      <c r="T171" s="26"/>
      <c r="U171" s="26"/>
      <c r="V171" s="26"/>
      <c r="W171" s="26"/>
      <c r="X171" s="26"/>
      <c r="Y171" s="26"/>
    </row>
    <row r="172" spans="1:25">
      <c r="A172" s="26"/>
      <c r="B172" s="24"/>
      <c r="C172" s="24"/>
      <c r="D172" s="24"/>
      <c r="F172" s="49"/>
      <c r="G172" s="26"/>
      <c r="H172" s="24"/>
      <c r="I172" s="24"/>
      <c r="J172" s="26"/>
      <c r="K172" s="26"/>
      <c r="L172" s="26"/>
      <c r="M172" s="26"/>
      <c r="N172" s="26"/>
      <c r="O172" s="26"/>
      <c r="P172" s="26"/>
      <c r="Q172" s="26"/>
      <c r="R172" s="26"/>
      <c r="S172" s="26"/>
      <c r="T172" s="26"/>
      <c r="U172" s="26"/>
      <c r="V172" s="26"/>
      <c r="W172" s="26"/>
      <c r="X172" s="26"/>
      <c r="Y172" s="26"/>
    </row>
    <row r="173" spans="1:25">
      <c r="A173" s="26"/>
      <c r="B173" s="24"/>
      <c r="C173" s="24"/>
      <c r="D173" s="24"/>
      <c r="F173" s="49"/>
      <c r="G173" s="26"/>
      <c r="H173" s="24"/>
      <c r="I173" s="24"/>
      <c r="J173" s="26"/>
      <c r="K173" s="26"/>
      <c r="L173" s="26"/>
      <c r="M173" s="26"/>
      <c r="N173" s="26"/>
      <c r="O173" s="26"/>
      <c r="P173" s="26"/>
      <c r="Q173" s="26"/>
      <c r="R173" s="26"/>
      <c r="S173" s="26"/>
      <c r="T173" s="26"/>
      <c r="U173" s="26"/>
      <c r="V173" s="26"/>
      <c r="W173" s="26"/>
      <c r="X173" s="26"/>
      <c r="Y173" s="26"/>
    </row>
    <row r="174" spans="1:25">
      <c r="A174" s="26"/>
      <c r="B174" s="24"/>
      <c r="C174" s="24"/>
      <c r="D174" s="24"/>
      <c r="F174" s="49"/>
      <c r="G174" s="26"/>
      <c r="H174" s="24"/>
      <c r="I174" s="24"/>
      <c r="J174" s="26"/>
      <c r="K174" s="26"/>
      <c r="L174" s="26"/>
      <c r="M174" s="26"/>
      <c r="N174" s="26"/>
      <c r="O174" s="26"/>
      <c r="P174" s="26"/>
      <c r="Q174" s="26"/>
      <c r="R174" s="26"/>
      <c r="S174" s="26"/>
      <c r="T174" s="26"/>
      <c r="U174" s="26"/>
      <c r="V174" s="26"/>
      <c r="W174" s="26"/>
      <c r="X174" s="26"/>
      <c r="Y174" s="26"/>
    </row>
    <row r="175" spans="1:25">
      <c r="J175" s="26"/>
      <c r="K175" s="26"/>
      <c r="L175" s="26"/>
      <c r="M175" s="26"/>
      <c r="N175" s="26"/>
      <c r="O175" s="26"/>
      <c r="P175" s="26"/>
      <c r="Q175" s="26"/>
      <c r="R175" s="26"/>
      <c r="S175" s="26"/>
      <c r="T175" s="26"/>
      <c r="U175" s="26"/>
      <c r="V175" s="26"/>
      <c r="W175" s="26"/>
      <c r="X175" s="26"/>
      <c r="Y175" s="26"/>
    </row>
    <row r="176" spans="1:25">
      <c r="J176" s="26"/>
      <c r="K176" s="26"/>
      <c r="L176" s="26"/>
      <c r="M176" s="26"/>
      <c r="N176" s="26"/>
      <c r="O176" s="26"/>
      <c r="P176" s="26"/>
      <c r="Q176" s="26"/>
      <c r="R176" s="26"/>
      <c r="S176" s="26"/>
      <c r="T176" s="26"/>
      <c r="U176" s="26"/>
      <c r="V176" s="26"/>
      <c r="W176" s="26"/>
      <c r="X176" s="26"/>
      <c r="Y176" s="26"/>
    </row>
    <row r="177" spans="10:25">
      <c r="J177" s="26"/>
      <c r="K177" s="26"/>
      <c r="L177" s="26"/>
      <c r="M177" s="26"/>
      <c r="N177" s="26"/>
      <c r="O177" s="26"/>
      <c r="P177" s="26"/>
      <c r="Q177" s="26"/>
      <c r="R177" s="26"/>
      <c r="S177" s="26"/>
      <c r="T177" s="26"/>
      <c r="U177" s="26"/>
      <c r="V177" s="26"/>
      <c r="W177" s="26"/>
      <c r="X177" s="26"/>
      <c r="Y177" s="26"/>
    </row>
    <row r="178" spans="10:25">
      <c r="J178" s="26"/>
      <c r="K178" s="26"/>
      <c r="L178" s="26"/>
      <c r="M178" s="26"/>
      <c r="N178" s="26"/>
      <c r="O178" s="26"/>
      <c r="P178" s="26"/>
      <c r="Q178" s="26"/>
      <c r="R178" s="26"/>
      <c r="S178" s="26"/>
      <c r="T178" s="26"/>
      <c r="U178" s="26"/>
      <c r="V178" s="26"/>
      <c r="W178" s="26"/>
      <c r="X178" s="26"/>
      <c r="Y178" s="26"/>
    </row>
    <row r="179" spans="10:25">
      <c r="J179" s="26"/>
      <c r="K179" s="26"/>
      <c r="L179" s="26"/>
      <c r="M179" s="26"/>
      <c r="N179" s="26"/>
      <c r="O179" s="26"/>
      <c r="P179" s="26"/>
      <c r="Q179" s="26"/>
      <c r="R179" s="26"/>
      <c r="S179" s="26"/>
      <c r="T179" s="26"/>
      <c r="U179" s="26"/>
      <c r="V179" s="26"/>
      <c r="W179" s="26"/>
      <c r="X179" s="26"/>
      <c r="Y179" s="26"/>
    </row>
    <row r="180" spans="10:25">
      <c r="J180" s="26"/>
      <c r="K180" s="26"/>
      <c r="L180" s="26"/>
      <c r="M180" s="26"/>
      <c r="N180" s="26"/>
      <c r="O180" s="26"/>
      <c r="P180" s="26"/>
      <c r="Q180" s="26"/>
      <c r="R180" s="26"/>
      <c r="S180" s="26"/>
      <c r="T180" s="26"/>
      <c r="U180" s="26"/>
      <c r="V180" s="26"/>
      <c r="W180" s="26"/>
      <c r="X180" s="26"/>
      <c r="Y180" s="26"/>
    </row>
    <row r="181" spans="10:25">
      <c r="J181" s="26"/>
      <c r="K181" s="26"/>
      <c r="L181" s="26"/>
      <c r="M181" s="26"/>
      <c r="N181" s="26"/>
      <c r="O181" s="26"/>
      <c r="P181" s="26"/>
      <c r="Q181" s="26"/>
      <c r="R181" s="26"/>
      <c r="S181" s="26"/>
      <c r="T181" s="26"/>
      <c r="U181" s="26"/>
      <c r="V181" s="26"/>
      <c r="W181" s="26"/>
      <c r="X181" s="26"/>
      <c r="Y181" s="26"/>
    </row>
    <row r="182" spans="10:25">
      <c r="J182" s="26"/>
      <c r="K182" s="26"/>
      <c r="L182" s="26"/>
      <c r="M182" s="26"/>
      <c r="N182" s="26"/>
      <c r="O182" s="26"/>
      <c r="P182" s="26"/>
      <c r="Q182" s="26"/>
      <c r="R182" s="26"/>
      <c r="S182" s="26"/>
      <c r="T182" s="26"/>
      <c r="U182" s="26"/>
      <c r="V182" s="26"/>
      <c r="W182" s="26"/>
      <c r="X182" s="26"/>
      <c r="Y182" s="26"/>
    </row>
  </sheetData>
  <sheetProtection password="CF35" sheet="1" objects="1" scenarios="1"/>
  <protectedRanges>
    <protectedRange sqref="F4:G14" name="Plage1"/>
  </protectedRanges>
  <mergeCells count="4">
    <mergeCell ref="A8:A10"/>
    <mergeCell ref="A11:A14"/>
    <mergeCell ref="A1:I1"/>
    <mergeCell ref="A4:A7"/>
  </mergeCells>
  <dataValidations count="1">
    <dataValidation type="list" allowBlank="1" showInputMessage="1" showErrorMessage="1" sqref="F4:F14">
      <formula1>"OUI,NON"</formula1>
    </dataValidation>
  </dataValidations>
  <pageMargins left="0.23622047244094488" right="0.23622047244094488" top="0.19685039370078741" bottom="0.19685039370078741" header="0.31496062992125984" footer="0.31496062992125984"/>
  <pageSetup paperSize="9"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K92"/>
  <sheetViews>
    <sheetView showGridLines="0" topLeftCell="A7" zoomScale="120" zoomScaleNormal="120" workbookViewId="0">
      <selection activeCell="F8" sqref="F8"/>
    </sheetView>
  </sheetViews>
  <sheetFormatPr baseColWidth="10" defaultColWidth="11.42578125" defaultRowHeight="15"/>
  <cols>
    <col min="1" max="1" width="5.140625" style="17" customWidth="1"/>
    <col min="2" max="2" width="40.140625" style="18" customWidth="1"/>
    <col min="3" max="3" width="28.140625" style="18" customWidth="1"/>
    <col min="4" max="4" width="13.5703125" style="18" customWidth="1"/>
    <col min="5" max="5" width="2.5703125" style="19" customWidth="1"/>
    <col min="6" max="6" width="13.7109375" style="20" customWidth="1"/>
    <col min="7" max="7" width="20.140625" style="17" bestFit="1" customWidth="1"/>
    <col min="8" max="8" width="23.42578125" style="18" customWidth="1"/>
    <col min="9" max="9" width="26.28515625" style="18" customWidth="1"/>
    <col min="10" max="10" width="4.140625" style="21" customWidth="1"/>
    <col min="11" max="16384" width="11.42578125" style="17"/>
  </cols>
  <sheetData>
    <row r="1" spans="1:37" ht="19.5" thickBot="1">
      <c r="A1" s="154" t="s">
        <v>61</v>
      </c>
      <c r="B1" s="159"/>
      <c r="C1" s="159"/>
      <c r="D1" s="159"/>
      <c r="E1" s="159"/>
      <c r="F1" s="159"/>
      <c r="G1" s="159"/>
      <c r="H1" s="159"/>
      <c r="I1" s="159"/>
      <c r="J1" s="159"/>
    </row>
    <row r="3" spans="1:37" s="23" customFormat="1" ht="50.1" customHeight="1">
      <c r="A3" s="137" t="s">
        <v>227</v>
      </c>
      <c r="B3" s="88" t="s">
        <v>0</v>
      </c>
      <c r="C3" s="88" t="s">
        <v>15</v>
      </c>
      <c r="D3" s="88" t="s">
        <v>2</v>
      </c>
      <c r="E3" s="24"/>
      <c r="F3" s="27" t="s">
        <v>94</v>
      </c>
      <c r="G3" s="52" t="s">
        <v>96</v>
      </c>
      <c r="H3" s="29" t="s">
        <v>3</v>
      </c>
      <c r="I3" s="30" t="s">
        <v>95</v>
      </c>
      <c r="J3" s="31"/>
      <c r="K3" s="26"/>
      <c r="L3" s="26"/>
      <c r="M3" s="26"/>
      <c r="N3" s="26"/>
      <c r="O3" s="26"/>
      <c r="P3" s="26"/>
      <c r="Q3" s="26"/>
      <c r="R3" s="26"/>
      <c r="S3" s="26"/>
      <c r="T3" s="26"/>
      <c r="U3" s="26"/>
      <c r="V3" s="26"/>
    </row>
    <row r="4" spans="1:37" s="23" customFormat="1" ht="42" customHeight="1" thickBot="1">
      <c r="A4" s="163" t="s">
        <v>16</v>
      </c>
      <c r="B4" s="84" t="s">
        <v>151</v>
      </c>
      <c r="C4" s="107" t="s">
        <v>99</v>
      </c>
      <c r="D4" s="107" t="s">
        <v>102</v>
      </c>
      <c r="E4" s="24"/>
      <c r="F4" s="35" t="s">
        <v>97</v>
      </c>
      <c r="G4" s="66"/>
      <c r="H4" s="90"/>
      <c r="I4" s="90" t="s">
        <v>100</v>
      </c>
      <c r="J4" s="41"/>
      <c r="K4" s="26"/>
      <c r="L4" s="26"/>
      <c r="M4" s="26"/>
      <c r="N4" s="26"/>
      <c r="O4" s="26"/>
      <c r="P4" s="26"/>
      <c r="Q4" s="26"/>
      <c r="R4" s="26"/>
      <c r="S4" s="26"/>
      <c r="T4" s="26"/>
      <c r="U4" s="26"/>
      <c r="V4" s="26"/>
    </row>
    <row r="5" spans="1:37" s="23" customFormat="1" ht="51.75" thickBot="1">
      <c r="A5" s="163"/>
      <c r="B5" s="85" t="s">
        <v>152</v>
      </c>
      <c r="C5" s="109" t="s">
        <v>62</v>
      </c>
      <c r="D5" s="107" t="s">
        <v>102</v>
      </c>
      <c r="E5" s="24"/>
      <c r="F5" s="35" t="s">
        <v>97</v>
      </c>
      <c r="G5" s="66"/>
      <c r="H5" s="90" t="s">
        <v>205</v>
      </c>
      <c r="I5" s="90" t="s">
        <v>153</v>
      </c>
      <c r="J5" s="41"/>
      <c r="K5" s="26"/>
      <c r="L5" s="26"/>
      <c r="M5" s="26"/>
      <c r="N5" s="26"/>
      <c r="O5" s="26"/>
      <c r="P5" s="26"/>
      <c r="Q5" s="26"/>
      <c r="R5" s="26"/>
      <c r="S5" s="26"/>
      <c r="T5" s="26"/>
      <c r="U5" s="26"/>
      <c r="V5" s="26"/>
    </row>
    <row r="6" spans="1:37" s="23" customFormat="1" ht="51.75" thickBot="1">
      <c r="A6" s="163"/>
      <c r="B6" s="85" t="s">
        <v>154</v>
      </c>
      <c r="C6" s="109" t="s">
        <v>156</v>
      </c>
      <c r="D6" s="115">
        <v>1</v>
      </c>
      <c r="E6" s="116"/>
      <c r="F6" s="35" t="s">
        <v>97</v>
      </c>
      <c r="G6" s="117"/>
      <c r="H6" s="90" t="s">
        <v>205</v>
      </c>
      <c r="I6" s="90" t="s">
        <v>158</v>
      </c>
      <c r="J6" s="41"/>
      <c r="K6" s="118"/>
      <c r="L6" s="26"/>
      <c r="M6" s="26"/>
      <c r="N6" s="26"/>
      <c r="O6" s="26"/>
      <c r="P6" s="26"/>
      <c r="Q6" s="26"/>
      <c r="R6" s="26"/>
      <c r="S6" s="26"/>
      <c r="T6" s="26"/>
      <c r="U6" s="26"/>
      <c r="V6" s="26"/>
    </row>
    <row r="7" spans="1:37" s="23" customFormat="1" ht="51.75" thickBot="1">
      <c r="A7" s="163"/>
      <c r="B7" s="85" t="s">
        <v>155</v>
      </c>
      <c r="C7" s="109" t="s">
        <v>123</v>
      </c>
      <c r="D7" s="109" t="s">
        <v>49</v>
      </c>
      <c r="E7" s="24"/>
      <c r="F7" s="35" t="s">
        <v>97</v>
      </c>
      <c r="G7" s="66"/>
      <c r="H7" s="90" t="s">
        <v>215</v>
      </c>
      <c r="I7" s="90"/>
      <c r="J7" s="41"/>
      <c r="K7" s="26"/>
      <c r="L7" s="26"/>
      <c r="M7" s="26"/>
      <c r="N7" s="26"/>
      <c r="O7" s="26"/>
      <c r="P7" s="26"/>
      <c r="Q7" s="26"/>
      <c r="R7" s="26"/>
      <c r="S7" s="26"/>
      <c r="T7" s="26"/>
      <c r="U7" s="26"/>
      <c r="V7" s="26"/>
    </row>
    <row r="8" spans="1:37" s="23" customFormat="1" ht="53.25" customHeight="1" thickBot="1">
      <c r="A8" s="163"/>
      <c r="B8" s="85" t="s">
        <v>157</v>
      </c>
      <c r="C8" s="109" t="s">
        <v>63</v>
      </c>
      <c r="D8" s="109" t="s">
        <v>64</v>
      </c>
      <c r="E8" s="24"/>
      <c r="F8" s="35" t="s">
        <v>97</v>
      </c>
      <c r="G8" s="66"/>
      <c r="H8" s="90" t="s">
        <v>19</v>
      </c>
      <c r="I8" s="90" t="s">
        <v>205</v>
      </c>
      <c r="J8" s="41"/>
      <c r="K8" s="26"/>
      <c r="L8" s="26"/>
      <c r="M8" s="26"/>
      <c r="N8" s="26"/>
      <c r="O8" s="26"/>
      <c r="P8" s="26"/>
      <c r="Q8" s="26"/>
      <c r="R8" s="26"/>
      <c r="S8" s="26"/>
      <c r="T8" s="26"/>
      <c r="U8" s="26"/>
      <c r="V8" s="26"/>
    </row>
    <row r="9" spans="1:37" s="23" customFormat="1" ht="47.25" customHeight="1" thickBot="1">
      <c r="A9" s="161" t="s">
        <v>22</v>
      </c>
      <c r="B9" s="86" t="s">
        <v>255</v>
      </c>
      <c r="C9" s="110" t="s">
        <v>212</v>
      </c>
      <c r="D9" s="110" t="s">
        <v>102</v>
      </c>
      <c r="E9" s="24"/>
      <c r="F9" s="35" t="s">
        <v>97</v>
      </c>
      <c r="G9" s="93"/>
      <c r="H9" s="94" t="s">
        <v>66</v>
      </c>
      <c r="I9" s="94" t="s">
        <v>205</v>
      </c>
      <c r="J9" s="38"/>
      <c r="K9" s="26"/>
      <c r="L9" s="26"/>
      <c r="M9" s="26"/>
      <c r="N9" s="26"/>
      <c r="O9" s="26"/>
      <c r="P9" s="26"/>
      <c r="Q9" s="26"/>
      <c r="R9" s="26"/>
      <c r="S9" s="26"/>
      <c r="T9" s="26"/>
      <c r="U9" s="26"/>
      <c r="V9" s="26"/>
    </row>
    <row r="10" spans="1:37" s="23" customFormat="1" ht="90" thickBot="1">
      <c r="A10" s="161"/>
      <c r="B10" s="86" t="s">
        <v>159</v>
      </c>
      <c r="C10" s="110" t="s">
        <v>67</v>
      </c>
      <c r="D10" s="110" t="s">
        <v>102</v>
      </c>
      <c r="E10" s="24"/>
      <c r="F10" s="35" t="s">
        <v>97</v>
      </c>
      <c r="G10" s="93"/>
      <c r="H10" s="94" t="s">
        <v>160</v>
      </c>
      <c r="I10" s="94" t="s">
        <v>161</v>
      </c>
      <c r="J10" s="38"/>
      <c r="K10" s="26"/>
      <c r="L10" s="26"/>
      <c r="M10" s="26"/>
      <c r="N10" s="26"/>
      <c r="O10" s="26"/>
      <c r="P10" s="26"/>
      <c r="Q10" s="26"/>
      <c r="R10" s="26"/>
      <c r="S10" s="26"/>
      <c r="T10" s="26"/>
      <c r="U10" s="26"/>
      <c r="V10" s="26"/>
    </row>
    <row r="11" spans="1:37" s="23" customFormat="1" ht="39" thickBot="1">
      <c r="A11" s="161"/>
      <c r="B11" s="86" t="s">
        <v>214</v>
      </c>
      <c r="C11" s="110" t="s">
        <v>213</v>
      </c>
      <c r="D11" s="110" t="s">
        <v>102</v>
      </c>
      <c r="E11" s="24"/>
      <c r="F11" s="35" t="s">
        <v>97</v>
      </c>
      <c r="G11" s="93"/>
      <c r="H11" s="94" t="s">
        <v>66</v>
      </c>
      <c r="I11" s="94" t="s">
        <v>205</v>
      </c>
      <c r="J11" s="38"/>
      <c r="K11" s="26"/>
      <c r="L11" s="26"/>
      <c r="M11" s="26"/>
      <c r="N11" s="26"/>
      <c r="O11" s="26"/>
      <c r="P11" s="26"/>
      <c r="Q11" s="26"/>
      <c r="R11" s="26"/>
      <c r="S11" s="26"/>
      <c r="T11" s="26"/>
      <c r="U11" s="26"/>
      <c r="V11" s="26"/>
    </row>
    <row r="12" spans="1:37" s="23" customFormat="1" ht="51.75" customHeight="1" thickBot="1">
      <c r="A12" s="162" t="s">
        <v>27</v>
      </c>
      <c r="B12" s="87" t="s">
        <v>256</v>
      </c>
      <c r="C12" s="111" t="s">
        <v>162</v>
      </c>
      <c r="D12" s="111" t="s">
        <v>102</v>
      </c>
      <c r="E12" s="24"/>
      <c r="F12" s="35" t="s">
        <v>97</v>
      </c>
      <c r="G12" s="93"/>
      <c r="H12" s="95" t="s">
        <v>47</v>
      </c>
      <c r="I12" s="95" t="s">
        <v>205</v>
      </c>
      <c r="J12" s="38"/>
      <c r="K12" s="26"/>
      <c r="L12" s="26"/>
      <c r="M12" s="26"/>
      <c r="N12" s="26"/>
      <c r="O12" s="26"/>
      <c r="P12" s="26"/>
      <c r="Q12" s="26"/>
      <c r="R12" s="26"/>
      <c r="S12" s="26"/>
      <c r="T12" s="26"/>
      <c r="U12" s="26"/>
      <c r="V12" s="26"/>
    </row>
    <row r="13" spans="1:37" s="23" customFormat="1" ht="77.25" thickBot="1">
      <c r="A13" s="162"/>
      <c r="B13" s="87" t="s">
        <v>163</v>
      </c>
      <c r="C13" s="111" t="s">
        <v>65</v>
      </c>
      <c r="D13" s="111" t="s">
        <v>102</v>
      </c>
      <c r="E13" s="24"/>
      <c r="F13" s="35" t="s">
        <v>97</v>
      </c>
      <c r="G13" s="93"/>
      <c r="H13" s="95" t="s">
        <v>66</v>
      </c>
      <c r="I13" s="95" t="s">
        <v>205</v>
      </c>
      <c r="J13" s="38"/>
      <c r="K13" s="26"/>
      <c r="L13" s="26"/>
      <c r="M13" s="26"/>
      <c r="N13" s="26"/>
      <c r="O13" s="26"/>
      <c r="P13" s="26"/>
      <c r="Q13" s="26"/>
      <c r="R13" s="26"/>
      <c r="S13" s="26"/>
      <c r="T13" s="26"/>
      <c r="U13" s="26"/>
      <c r="V13" s="26"/>
    </row>
    <row r="14" spans="1:37" s="23" customFormat="1" ht="12.75">
      <c r="A14" s="26"/>
      <c r="B14" s="24"/>
      <c r="C14" s="24"/>
      <c r="D14" s="24"/>
      <c r="E14" s="24"/>
      <c r="F14" s="49"/>
      <c r="G14" s="26"/>
      <c r="H14" s="24"/>
      <c r="I14" s="24"/>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row>
    <row r="15" spans="1:37" s="23" customFormat="1" ht="12.75">
      <c r="A15" s="26"/>
      <c r="B15" s="24"/>
      <c r="C15" s="24"/>
      <c r="D15" s="89" t="s">
        <v>16</v>
      </c>
      <c r="E15" s="24"/>
      <c r="F15" s="49">
        <f>SUM(IF(F4="OUI",1,0))+SUM(IF(F5="OUI",1,0))+SUM(IF(F6="OUI",1,0))+SUM(IF(F7="OUI",1,0))+SUM(IF(F8="OUI",1,0))</f>
        <v>0</v>
      </c>
      <c r="G15" s="26">
        <f>F15/5</f>
        <v>0</v>
      </c>
      <c r="H15" s="24"/>
      <c r="I15" s="24"/>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row>
    <row r="16" spans="1:37" s="23" customFormat="1" ht="12.75">
      <c r="A16" s="26"/>
      <c r="B16" s="24"/>
      <c r="C16" s="24"/>
      <c r="D16" s="89" t="s">
        <v>22</v>
      </c>
      <c r="E16" s="24"/>
      <c r="F16" s="49">
        <f>SUM(IF(F9="OUI",1,0)+SUM(IF(F10="OUI",1,0))+SUM(IF(F11="oui",1,0)))</f>
        <v>0</v>
      </c>
      <c r="G16" s="26">
        <f>F16/3</f>
        <v>0</v>
      </c>
      <c r="H16" s="24"/>
      <c r="I16" s="24"/>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row>
    <row r="17" spans="1:37" s="23" customFormat="1" ht="12.75">
      <c r="A17" s="26"/>
      <c r="B17" s="24"/>
      <c r="C17" s="24"/>
      <c r="D17" s="89" t="s">
        <v>27</v>
      </c>
      <c r="E17" s="24"/>
      <c r="F17" s="49">
        <f>SUM(IF(F12="OUI",1,0)+SUM(IF(F13="OUI",1,0)))</f>
        <v>0</v>
      </c>
      <c r="G17" s="26">
        <f>F17/2</f>
        <v>0</v>
      </c>
      <c r="H17" s="24"/>
      <c r="I17" s="24"/>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37" s="23" customFormat="1" ht="12.75">
      <c r="A18" s="26"/>
      <c r="B18" s="24"/>
      <c r="C18" s="24"/>
      <c r="D18" s="24"/>
      <c r="E18" s="24"/>
      <c r="F18" s="49"/>
      <c r="G18" s="26"/>
      <c r="H18" s="24"/>
      <c r="I18" s="24"/>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row>
    <row r="19" spans="1:37" s="23" customFormat="1" ht="12.75">
      <c r="A19" s="26"/>
      <c r="B19" s="24"/>
      <c r="C19" s="24"/>
      <c r="D19" s="24"/>
      <c r="E19" s="24"/>
      <c r="F19" s="49"/>
      <c r="G19" s="26"/>
      <c r="H19" s="24"/>
      <c r="I19" s="24"/>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row>
    <row r="20" spans="1:37" s="23" customFormat="1" ht="12.75">
      <c r="A20" s="26"/>
      <c r="B20" s="24"/>
      <c r="C20" s="24"/>
      <c r="D20" s="24"/>
      <c r="E20" s="24"/>
      <c r="F20" s="49"/>
      <c r="G20" s="26"/>
      <c r="H20" s="24"/>
      <c r="I20" s="24"/>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row>
    <row r="21" spans="1:37" s="23" customFormat="1" ht="12.75">
      <c r="A21" s="26"/>
      <c r="B21" s="24"/>
      <c r="C21" s="24"/>
      <c r="D21" s="24"/>
      <c r="E21" s="24"/>
      <c r="F21" s="49"/>
      <c r="G21" s="26"/>
      <c r="H21" s="24"/>
      <c r="I21" s="24"/>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37" s="23" customFormat="1" ht="12.75">
      <c r="A22" s="26"/>
      <c r="B22" s="24"/>
      <c r="C22" s="24"/>
      <c r="D22" s="24"/>
      <c r="E22" s="24"/>
      <c r="F22" s="49"/>
      <c r="G22" s="26"/>
      <c r="H22" s="24"/>
      <c r="I22" s="24"/>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row>
    <row r="23" spans="1:37">
      <c r="A23" s="21"/>
      <c r="B23" s="19"/>
      <c r="C23" s="19"/>
      <c r="D23" s="19"/>
      <c r="F23" s="22"/>
      <c r="G23" s="21"/>
      <c r="H23" s="19"/>
      <c r="I23" s="19"/>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row>
    <row r="24" spans="1:37">
      <c r="A24" s="21"/>
      <c r="B24" s="19"/>
      <c r="C24" s="19"/>
      <c r="D24" s="19"/>
      <c r="F24" s="22"/>
      <c r="G24" s="21"/>
      <c r="H24" s="19"/>
      <c r="I24" s="19"/>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row>
    <row r="25" spans="1:37">
      <c r="A25" s="21"/>
      <c r="B25" s="19"/>
      <c r="C25" s="19"/>
      <c r="D25" s="19"/>
      <c r="F25" s="22"/>
      <c r="G25" s="21"/>
      <c r="H25" s="19"/>
      <c r="I25" s="19"/>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row>
    <row r="26" spans="1:37">
      <c r="A26" s="21"/>
      <c r="B26" s="19"/>
      <c r="C26" s="19"/>
      <c r="D26" s="19"/>
      <c r="F26" s="22"/>
      <c r="G26" s="21"/>
      <c r="H26" s="19"/>
      <c r="I26" s="19"/>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row>
    <row r="27" spans="1:37">
      <c r="A27" s="21"/>
      <c r="B27" s="19"/>
      <c r="C27" s="19"/>
      <c r="D27" s="19"/>
      <c r="F27" s="22"/>
      <c r="G27" s="21"/>
      <c r="H27" s="19"/>
      <c r="I27" s="19"/>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row>
    <row r="28" spans="1:37">
      <c r="A28" s="21"/>
      <c r="B28" s="19"/>
      <c r="C28" s="19"/>
      <c r="D28" s="19"/>
      <c r="F28" s="22"/>
      <c r="G28" s="21"/>
      <c r="H28" s="19"/>
      <c r="I28" s="19"/>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row>
    <row r="29" spans="1:37">
      <c r="A29" s="21"/>
      <c r="B29" s="19"/>
      <c r="C29" s="19"/>
      <c r="D29" s="19"/>
      <c r="F29" s="22"/>
      <c r="G29" s="21"/>
      <c r="H29" s="19"/>
      <c r="I29" s="19"/>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row>
    <row r="30" spans="1:37">
      <c r="A30" s="21"/>
      <c r="B30" s="19"/>
      <c r="C30" s="19"/>
      <c r="D30" s="19"/>
      <c r="F30" s="22"/>
      <c r="G30" s="21"/>
      <c r="H30" s="19"/>
      <c r="I30" s="19"/>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row>
    <row r="31" spans="1:37">
      <c r="A31" s="21"/>
      <c r="B31" s="19"/>
      <c r="C31" s="19"/>
      <c r="D31" s="19"/>
      <c r="F31" s="22"/>
      <c r="G31" s="21"/>
      <c r="H31" s="19"/>
      <c r="I31" s="19"/>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row>
    <row r="32" spans="1:37">
      <c r="A32" s="21"/>
      <c r="B32" s="19"/>
      <c r="C32" s="19"/>
      <c r="D32" s="19"/>
      <c r="F32" s="22"/>
      <c r="G32" s="21"/>
      <c r="H32" s="19"/>
      <c r="I32" s="19"/>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row>
    <row r="33" spans="1:37">
      <c r="A33" s="21"/>
      <c r="B33" s="19"/>
      <c r="C33" s="19"/>
      <c r="D33" s="19"/>
      <c r="F33" s="22"/>
      <c r="G33" s="21"/>
      <c r="H33" s="19"/>
      <c r="I33" s="19"/>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row>
    <row r="34" spans="1:37">
      <c r="A34" s="21"/>
      <c r="B34" s="19"/>
      <c r="C34" s="19"/>
      <c r="D34" s="19"/>
      <c r="F34" s="22"/>
      <c r="G34" s="21"/>
      <c r="H34" s="19"/>
      <c r="I34" s="19"/>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row>
    <row r="35" spans="1:37">
      <c r="A35" s="21"/>
      <c r="B35" s="19"/>
      <c r="C35" s="19"/>
      <c r="D35" s="19"/>
      <c r="F35" s="22"/>
      <c r="G35" s="21"/>
      <c r="H35" s="19"/>
      <c r="I35" s="19"/>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row>
    <row r="36" spans="1:37">
      <c r="A36" s="21"/>
      <c r="B36" s="19"/>
      <c r="C36" s="19"/>
      <c r="D36" s="19"/>
      <c r="F36" s="22"/>
      <c r="G36" s="21"/>
      <c r="H36" s="19"/>
      <c r="I36" s="19"/>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row>
    <row r="37" spans="1:37">
      <c r="A37" s="21"/>
      <c r="B37" s="19"/>
      <c r="C37" s="19"/>
      <c r="D37" s="19"/>
      <c r="F37" s="22"/>
      <c r="G37" s="21"/>
      <c r="H37" s="19"/>
      <c r="I37" s="19"/>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row>
    <row r="38" spans="1:37">
      <c r="A38" s="21"/>
      <c r="B38" s="19"/>
      <c r="C38" s="19"/>
      <c r="D38" s="19"/>
      <c r="F38" s="22"/>
      <c r="G38" s="21"/>
      <c r="H38" s="19"/>
      <c r="I38" s="19"/>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row>
    <row r="39" spans="1:37">
      <c r="A39" s="21"/>
      <c r="B39" s="19"/>
      <c r="C39" s="19"/>
      <c r="D39" s="19"/>
      <c r="F39" s="22"/>
      <c r="G39" s="21"/>
      <c r="H39" s="19"/>
      <c r="I39" s="19"/>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row>
    <row r="40" spans="1:37">
      <c r="A40" s="21"/>
      <c r="B40" s="19"/>
      <c r="C40" s="19"/>
      <c r="D40" s="19"/>
      <c r="F40" s="22"/>
      <c r="G40" s="21"/>
      <c r="H40" s="19"/>
      <c r="I40" s="19"/>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row>
    <row r="41" spans="1:37">
      <c r="A41" s="21"/>
      <c r="B41" s="19"/>
      <c r="C41" s="19"/>
      <c r="D41" s="19"/>
      <c r="F41" s="22"/>
      <c r="G41" s="21"/>
      <c r="H41" s="19"/>
      <c r="I41" s="19"/>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row>
    <row r="42" spans="1:37">
      <c r="A42" s="21"/>
      <c r="B42" s="19"/>
      <c r="C42" s="19"/>
      <c r="D42" s="19"/>
      <c r="F42" s="22"/>
      <c r="G42" s="21"/>
      <c r="H42" s="19"/>
      <c r="I42" s="19"/>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row>
    <row r="43" spans="1:37">
      <c r="A43" s="21"/>
      <c r="B43" s="19"/>
      <c r="C43" s="19"/>
      <c r="D43" s="19"/>
      <c r="F43" s="22"/>
      <c r="G43" s="21"/>
      <c r="H43" s="19"/>
      <c r="I43" s="19"/>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row>
    <row r="44" spans="1:37">
      <c r="A44" s="21"/>
      <c r="B44" s="19"/>
      <c r="C44" s="19"/>
      <c r="D44" s="19"/>
      <c r="F44" s="22"/>
      <c r="G44" s="21"/>
      <c r="H44" s="19"/>
      <c r="I44" s="19"/>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row>
    <row r="45" spans="1:37">
      <c r="A45" s="21"/>
      <c r="B45" s="19"/>
      <c r="C45" s="19"/>
      <c r="D45" s="19"/>
      <c r="F45" s="22"/>
      <c r="G45" s="21"/>
      <c r="H45" s="19"/>
      <c r="I45" s="19"/>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c r="A46" s="21"/>
      <c r="B46" s="19"/>
      <c r="C46" s="19"/>
      <c r="D46" s="19"/>
      <c r="F46" s="22"/>
      <c r="G46" s="21"/>
      <c r="H46" s="19"/>
      <c r="I46" s="19"/>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row>
    <row r="47" spans="1:37">
      <c r="A47" s="21"/>
      <c r="B47" s="19"/>
      <c r="C47" s="19"/>
      <c r="D47" s="19"/>
      <c r="F47" s="22"/>
      <c r="G47" s="21"/>
      <c r="H47" s="19"/>
      <c r="I47" s="19"/>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1:37">
      <c r="A48" s="21"/>
      <c r="B48" s="19"/>
      <c r="C48" s="19"/>
      <c r="D48" s="19"/>
      <c r="F48" s="22"/>
      <c r="G48" s="21"/>
      <c r="H48" s="19"/>
      <c r="I48" s="19"/>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row>
    <row r="49" spans="1:37">
      <c r="A49" s="21"/>
      <c r="B49" s="19"/>
      <c r="C49" s="19"/>
      <c r="D49" s="19"/>
      <c r="F49" s="22"/>
      <c r="G49" s="21"/>
      <c r="H49" s="19"/>
      <c r="I49" s="19"/>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row>
    <row r="50" spans="1:37">
      <c r="A50" s="21"/>
      <c r="B50" s="19"/>
      <c r="C50" s="19"/>
      <c r="D50" s="19"/>
      <c r="F50" s="22"/>
      <c r="G50" s="21"/>
      <c r="H50" s="19"/>
      <c r="I50" s="19"/>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row>
    <row r="51" spans="1:37">
      <c r="A51" s="21"/>
      <c r="B51" s="19"/>
      <c r="C51" s="19"/>
      <c r="D51" s="19"/>
      <c r="F51" s="22"/>
      <c r="G51" s="21"/>
      <c r="H51" s="19"/>
      <c r="I51" s="19"/>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row>
    <row r="52" spans="1:37">
      <c r="A52" s="21"/>
      <c r="B52" s="19"/>
      <c r="C52" s="19"/>
      <c r="D52" s="19"/>
      <c r="F52" s="22"/>
      <c r="G52" s="21"/>
      <c r="H52" s="19"/>
      <c r="I52" s="19"/>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row>
    <row r="53" spans="1:37">
      <c r="A53" s="21"/>
      <c r="B53" s="19"/>
      <c r="C53" s="19"/>
      <c r="D53" s="19"/>
      <c r="F53" s="22"/>
      <c r="G53" s="21"/>
      <c r="H53" s="19"/>
      <c r="I53" s="19"/>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row>
    <row r="54" spans="1:37">
      <c r="A54" s="21"/>
      <c r="B54" s="19"/>
      <c r="C54" s="19"/>
      <c r="D54" s="19"/>
      <c r="F54" s="22"/>
      <c r="G54" s="21"/>
      <c r="H54" s="19"/>
      <c r="I54" s="19"/>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row>
    <row r="55" spans="1:37">
      <c r="A55" s="21"/>
      <c r="B55" s="19"/>
      <c r="C55" s="19"/>
      <c r="D55" s="19"/>
      <c r="F55" s="22"/>
      <c r="G55" s="21"/>
      <c r="H55" s="19"/>
      <c r="I55" s="19"/>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row>
    <row r="56" spans="1:37">
      <c r="A56" s="21"/>
      <c r="B56" s="19"/>
      <c r="C56" s="19"/>
      <c r="D56" s="19"/>
      <c r="F56" s="22"/>
      <c r="G56" s="21"/>
      <c r="H56" s="19"/>
      <c r="I56" s="19"/>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row>
    <row r="57" spans="1:37">
      <c r="A57" s="21"/>
      <c r="B57" s="19"/>
      <c r="C57" s="19"/>
      <c r="D57" s="19"/>
      <c r="F57" s="22"/>
      <c r="G57" s="21"/>
      <c r="H57" s="19"/>
      <c r="I57" s="19"/>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row>
    <row r="58" spans="1:37">
      <c r="A58" s="21"/>
      <c r="B58" s="19"/>
      <c r="C58" s="19"/>
      <c r="D58" s="19"/>
      <c r="F58" s="22"/>
      <c r="G58" s="21"/>
      <c r="H58" s="19"/>
      <c r="I58" s="19"/>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row>
    <row r="59" spans="1:37">
      <c r="A59" s="21"/>
      <c r="B59" s="19"/>
      <c r="C59" s="19"/>
      <c r="D59" s="19"/>
      <c r="F59" s="22"/>
      <c r="G59" s="21"/>
      <c r="H59" s="19"/>
      <c r="I59" s="19"/>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row>
    <row r="60" spans="1:37">
      <c r="A60" s="21"/>
      <c r="B60" s="19"/>
      <c r="C60" s="19"/>
      <c r="D60" s="19"/>
      <c r="F60" s="22"/>
      <c r="G60" s="21"/>
      <c r="H60" s="19"/>
      <c r="I60" s="19"/>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row>
    <row r="61" spans="1:37">
      <c r="A61" s="21"/>
      <c r="B61" s="19"/>
      <c r="C61" s="19"/>
      <c r="D61" s="19"/>
      <c r="F61" s="22"/>
      <c r="G61" s="21"/>
      <c r="H61" s="19"/>
      <c r="I61" s="19"/>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row>
    <row r="62" spans="1:37">
      <c r="A62" s="21"/>
      <c r="B62" s="19"/>
      <c r="C62" s="19"/>
      <c r="D62" s="19"/>
      <c r="F62" s="22"/>
      <c r="G62" s="21"/>
      <c r="H62" s="19"/>
      <c r="I62" s="19"/>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row>
    <row r="63" spans="1:37">
      <c r="A63" s="21"/>
      <c r="B63" s="19"/>
      <c r="C63" s="19"/>
      <c r="D63" s="19"/>
      <c r="F63" s="22"/>
      <c r="G63" s="21"/>
      <c r="H63" s="19"/>
      <c r="I63" s="19"/>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row>
    <row r="64" spans="1:37">
      <c r="A64" s="21"/>
      <c r="B64" s="19"/>
      <c r="C64" s="19"/>
      <c r="D64" s="19"/>
      <c r="F64" s="22"/>
      <c r="G64" s="21"/>
      <c r="H64" s="19"/>
      <c r="I64" s="19"/>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row>
    <row r="65" spans="1:37">
      <c r="A65" s="21"/>
      <c r="B65" s="19"/>
      <c r="C65" s="19"/>
      <c r="D65" s="19"/>
      <c r="F65" s="22"/>
      <c r="G65" s="21"/>
      <c r="H65" s="19"/>
      <c r="I65" s="19"/>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row>
    <row r="66" spans="1:37">
      <c r="A66" s="21"/>
      <c r="B66" s="19"/>
      <c r="C66" s="19"/>
      <c r="D66" s="19"/>
      <c r="F66" s="22"/>
      <c r="G66" s="21"/>
      <c r="H66" s="19"/>
      <c r="I66" s="19"/>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row>
    <row r="67" spans="1:37">
      <c r="A67" s="21"/>
      <c r="B67" s="19"/>
      <c r="C67" s="19"/>
      <c r="D67" s="19"/>
      <c r="F67" s="22"/>
      <c r="G67" s="21"/>
      <c r="H67" s="19"/>
      <c r="I67" s="19"/>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row>
    <row r="68" spans="1:37">
      <c r="A68" s="21"/>
      <c r="B68" s="19"/>
      <c r="C68" s="19"/>
      <c r="D68" s="19"/>
      <c r="F68" s="22"/>
      <c r="G68" s="21"/>
      <c r="H68" s="19"/>
      <c r="I68" s="19"/>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row>
    <row r="69" spans="1:37">
      <c r="A69" s="21"/>
      <c r="B69" s="19"/>
      <c r="C69" s="19"/>
      <c r="D69" s="19"/>
      <c r="F69" s="22"/>
      <c r="G69" s="21"/>
      <c r="H69" s="19"/>
      <c r="I69" s="19"/>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row>
    <row r="70" spans="1:37">
      <c r="A70" s="21"/>
      <c r="B70" s="19"/>
      <c r="C70" s="19"/>
      <c r="D70" s="19"/>
      <c r="F70" s="22"/>
      <c r="G70" s="21"/>
      <c r="H70" s="19"/>
      <c r="I70" s="19"/>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row>
    <row r="71" spans="1:37">
      <c r="A71" s="21"/>
      <c r="B71" s="19"/>
      <c r="C71" s="19"/>
      <c r="D71" s="19"/>
      <c r="F71" s="22"/>
      <c r="G71" s="21"/>
      <c r="H71" s="19"/>
      <c r="I71" s="19"/>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row>
    <row r="72" spans="1:37">
      <c r="A72" s="21"/>
      <c r="B72" s="19"/>
      <c r="C72" s="19"/>
      <c r="D72" s="19"/>
      <c r="F72" s="22"/>
      <c r="G72" s="21"/>
      <c r="H72" s="19"/>
      <c r="I72" s="19"/>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row>
    <row r="73" spans="1:37">
      <c r="A73" s="21"/>
      <c r="B73" s="19"/>
      <c r="C73" s="19"/>
      <c r="D73" s="19"/>
      <c r="F73" s="22"/>
      <c r="G73" s="21"/>
      <c r="H73" s="19"/>
      <c r="I73" s="19"/>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row>
    <row r="74" spans="1:37">
      <c r="A74" s="21"/>
      <c r="B74" s="19"/>
      <c r="C74" s="19"/>
      <c r="D74" s="19"/>
      <c r="F74" s="22"/>
      <c r="G74" s="21"/>
      <c r="H74" s="19"/>
      <c r="I74" s="19"/>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row>
    <row r="75" spans="1:37">
      <c r="A75" s="21"/>
      <c r="B75" s="19"/>
      <c r="C75" s="19"/>
      <c r="D75" s="19"/>
      <c r="F75" s="22"/>
      <c r="G75" s="21"/>
      <c r="H75" s="19"/>
      <c r="I75" s="19"/>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row>
    <row r="76" spans="1:37">
      <c r="A76" s="21"/>
      <c r="B76" s="19"/>
      <c r="C76" s="19"/>
      <c r="D76" s="19"/>
      <c r="F76" s="22"/>
      <c r="G76" s="21"/>
      <c r="H76" s="19"/>
      <c r="I76" s="19"/>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row>
    <row r="77" spans="1:37">
      <c r="A77" s="21"/>
      <c r="B77" s="19"/>
      <c r="C77" s="19"/>
      <c r="D77" s="19"/>
      <c r="F77" s="22"/>
      <c r="G77" s="21"/>
      <c r="H77" s="19"/>
      <c r="I77" s="19"/>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row>
    <row r="78" spans="1:37">
      <c r="A78" s="21"/>
      <c r="B78" s="19"/>
      <c r="C78" s="19"/>
      <c r="D78" s="19"/>
      <c r="F78" s="22"/>
      <c r="G78" s="21"/>
      <c r="H78" s="19"/>
      <c r="I78" s="19"/>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row>
    <row r="79" spans="1:37">
      <c r="A79" s="21"/>
      <c r="B79" s="19"/>
      <c r="C79" s="19"/>
      <c r="D79" s="19"/>
      <c r="F79" s="22"/>
      <c r="G79" s="21"/>
      <c r="H79" s="19"/>
      <c r="I79" s="19"/>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row>
    <row r="80" spans="1:37">
      <c r="A80" s="21"/>
      <c r="B80" s="19"/>
      <c r="C80" s="19"/>
      <c r="D80" s="19"/>
      <c r="F80" s="22"/>
      <c r="G80" s="21"/>
      <c r="H80" s="19"/>
      <c r="I80" s="19"/>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row>
    <row r="81" spans="1:37">
      <c r="A81" s="21"/>
      <c r="B81" s="19"/>
      <c r="C81" s="19"/>
      <c r="D81" s="19"/>
      <c r="F81" s="22"/>
      <c r="G81" s="21"/>
      <c r="H81" s="19"/>
      <c r="I81" s="19"/>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row>
    <row r="82" spans="1:37">
      <c r="A82" s="21"/>
      <c r="B82" s="19"/>
      <c r="C82" s="19"/>
      <c r="D82" s="19"/>
      <c r="F82" s="22"/>
      <c r="G82" s="21"/>
      <c r="H82" s="19"/>
      <c r="I82" s="19"/>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row>
    <row r="83" spans="1:37">
      <c r="A83" s="21"/>
      <c r="B83" s="19"/>
      <c r="C83" s="19"/>
      <c r="D83" s="19"/>
      <c r="F83" s="22"/>
      <c r="G83" s="21"/>
      <c r="H83" s="19"/>
      <c r="I83" s="19"/>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row>
    <row r="84" spans="1:37">
      <c r="A84" s="21"/>
      <c r="B84" s="19"/>
      <c r="C84" s="19"/>
      <c r="D84" s="19"/>
      <c r="F84" s="22"/>
      <c r="G84" s="21"/>
      <c r="H84" s="19"/>
      <c r="I84" s="19"/>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row>
    <row r="85" spans="1:37">
      <c r="A85" s="21"/>
      <c r="B85" s="19"/>
      <c r="C85" s="19"/>
      <c r="D85" s="19"/>
      <c r="F85" s="22"/>
      <c r="G85" s="21"/>
      <c r="H85" s="19"/>
      <c r="I85" s="19"/>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row>
    <row r="86" spans="1:37">
      <c r="A86" s="21"/>
      <c r="B86" s="19"/>
      <c r="C86" s="19"/>
      <c r="D86" s="19"/>
      <c r="F86" s="22"/>
      <c r="G86" s="21"/>
      <c r="H86" s="19"/>
      <c r="I86" s="19"/>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row>
    <row r="87" spans="1:37">
      <c r="A87" s="21"/>
      <c r="B87" s="19"/>
      <c r="C87" s="19"/>
      <c r="D87" s="19"/>
      <c r="F87" s="22"/>
      <c r="G87" s="21"/>
      <c r="H87" s="19"/>
      <c r="I87" s="19"/>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row>
    <row r="88" spans="1:37">
      <c r="A88" s="21"/>
      <c r="B88" s="19"/>
      <c r="C88" s="19"/>
      <c r="D88" s="19"/>
      <c r="F88" s="22"/>
      <c r="G88" s="21"/>
      <c r="H88" s="19"/>
      <c r="I88" s="19"/>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row>
    <row r="89" spans="1:37">
      <c r="A89" s="21"/>
      <c r="B89" s="19"/>
      <c r="C89" s="19"/>
      <c r="D89" s="19"/>
      <c r="F89" s="22"/>
      <c r="G89" s="21"/>
      <c r="H89" s="19"/>
      <c r="I89" s="19"/>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row>
    <row r="90" spans="1:37">
      <c r="A90" s="21"/>
      <c r="B90" s="19"/>
      <c r="C90" s="19"/>
      <c r="D90" s="19"/>
      <c r="F90" s="22"/>
      <c r="G90" s="21"/>
      <c r="H90" s="19"/>
      <c r="I90" s="19"/>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row>
    <row r="91" spans="1:37">
      <c r="A91" s="21"/>
      <c r="B91" s="19"/>
      <c r="C91" s="19"/>
      <c r="D91" s="19"/>
      <c r="F91" s="22"/>
      <c r="G91" s="21"/>
      <c r="H91" s="19"/>
      <c r="I91" s="19"/>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row>
    <row r="92" spans="1:37">
      <c r="A92" s="21"/>
      <c r="B92" s="19"/>
      <c r="C92" s="19"/>
      <c r="D92" s="19"/>
      <c r="F92" s="22"/>
      <c r="G92" s="21"/>
      <c r="H92" s="19"/>
      <c r="I92" s="19"/>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row>
  </sheetData>
  <sheetProtection password="CF35" sheet="1" objects="1" scenarios="1"/>
  <protectedRanges>
    <protectedRange sqref="F4:G13" name="Plage1"/>
  </protectedRanges>
  <mergeCells count="4">
    <mergeCell ref="A9:A11"/>
    <mergeCell ref="A12:A13"/>
    <mergeCell ref="A1:J1"/>
    <mergeCell ref="A4:A8"/>
  </mergeCells>
  <dataValidations count="1">
    <dataValidation type="list" allowBlank="1" showInputMessage="1" showErrorMessage="1" sqref="F4:F13">
      <formula1>"OUI,NON"</formula1>
    </dataValidation>
  </dataValidations>
  <pageMargins left="0.23622047244094488" right="0.23622047244094488" top="0.19685039370078741" bottom="0.19685039370078741" header="0.31496062992125984" footer="0.31496062992125984"/>
  <pageSetup paperSize="9" scale="8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B5EE"/>
    <pageSetUpPr fitToPage="1"/>
  </sheetPr>
  <dimension ref="A1:AC228"/>
  <sheetViews>
    <sheetView topLeftCell="B8" zoomScale="120" zoomScaleNormal="120" workbookViewId="0">
      <selection activeCell="C14" sqref="C14"/>
    </sheetView>
  </sheetViews>
  <sheetFormatPr baseColWidth="10" defaultColWidth="11.42578125" defaultRowHeight="12.75"/>
  <cols>
    <col min="1" max="1" width="5.85546875" style="10" customWidth="1"/>
    <col min="2" max="2" width="41.85546875" style="10" customWidth="1"/>
    <col min="3" max="3" width="30.7109375" style="10" customWidth="1"/>
    <col min="4" max="4" width="13.140625" style="10" customWidth="1"/>
    <col min="5" max="5" width="2.5703125" style="24" customWidth="1"/>
    <col min="6" max="6" width="15.5703125" style="10" bestFit="1" customWidth="1"/>
    <col min="7" max="7" width="25.28515625" style="10" customWidth="1"/>
    <col min="8" max="8" width="30.5703125" style="10" customWidth="1"/>
    <col min="9" max="9" width="28.7109375" style="10" customWidth="1"/>
    <col min="10" max="16384" width="11.42578125" style="10"/>
  </cols>
  <sheetData>
    <row r="1" spans="1:29" ht="22.5" customHeight="1" thickBot="1">
      <c r="A1" s="164" t="s">
        <v>68</v>
      </c>
      <c r="B1" s="165"/>
      <c r="C1" s="165"/>
      <c r="D1" s="165"/>
      <c r="E1" s="165"/>
      <c r="F1" s="165"/>
      <c r="G1" s="165"/>
      <c r="H1" s="165"/>
      <c r="I1" s="166"/>
    </row>
    <row r="3" spans="1:29" ht="47.1" customHeight="1" thickBot="1">
      <c r="A3" s="137" t="s">
        <v>227</v>
      </c>
      <c r="B3" s="88" t="s">
        <v>0</v>
      </c>
      <c r="C3" s="88" t="s">
        <v>15</v>
      </c>
      <c r="D3" s="88" t="s">
        <v>2</v>
      </c>
      <c r="F3" s="27" t="s">
        <v>94</v>
      </c>
      <c r="G3" s="28" t="s">
        <v>96</v>
      </c>
      <c r="H3" s="29" t="s">
        <v>3</v>
      </c>
      <c r="I3" s="30" t="s">
        <v>95</v>
      </c>
      <c r="J3" s="24"/>
      <c r="K3" s="24"/>
      <c r="L3" s="24"/>
      <c r="M3" s="24"/>
      <c r="N3" s="24"/>
      <c r="O3" s="24"/>
      <c r="P3" s="24"/>
      <c r="Q3" s="24"/>
      <c r="R3" s="24"/>
      <c r="S3" s="24"/>
      <c r="T3" s="24"/>
      <c r="U3" s="24"/>
      <c r="V3" s="24"/>
      <c r="W3" s="24"/>
      <c r="X3" s="24"/>
      <c r="Y3" s="24"/>
      <c r="Z3" s="24"/>
      <c r="AA3" s="24"/>
      <c r="AB3" s="24"/>
      <c r="AC3" s="24"/>
    </row>
    <row r="4" spans="1:29" ht="138.6" customHeight="1" thickBot="1">
      <c r="A4" s="157" t="s">
        <v>16</v>
      </c>
      <c r="B4" s="32" t="s">
        <v>217</v>
      </c>
      <c r="C4" s="33" t="s">
        <v>69</v>
      </c>
      <c r="D4" s="33" t="s">
        <v>102</v>
      </c>
      <c r="E4" s="89"/>
      <c r="F4" s="35" t="s">
        <v>97</v>
      </c>
      <c r="G4" s="66"/>
      <c r="H4" s="91" t="s">
        <v>70</v>
      </c>
      <c r="I4" s="91" t="s">
        <v>205</v>
      </c>
      <c r="J4" s="24"/>
      <c r="K4" s="24"/>
      <c r="L4" s="24"/>
      <c r="M4" s="24"/>
      <c r="N4" s="24"/>
      <c r="O4" s="24"/>
      <c r="P4" s="24"/>
      <c r="Q4" s="24"/>
      <c r="R4" s="24"/>
      <c r="S4" s="24"/>
      <c r="T4" s="24"/>
      <c r="U4" s="24"/>
      <c r="V4" s="24"/>
      <c r="W4" s="24"/>
      <c r="X4" s="24"/>
      <c r="Y4" s="24"/>
      <c r="Z4" s="24"/>
      <c r="AA4" s="24"/>
      <c r="AB4" s="24"/>
      <c r="AC4" s="24"/>
    </row>
    <row r="5" spans="1:29" ht="39" thickBot="1">
      <c r="A5" s="157"/>
      <c r="B5" s="39" t="s">
        <v>71</v>
      </c>
      <c r="C5" s="92" t="s">
        <v>216</v>
      </c>
      <c r="D5" s="33" t="s">
        <v>102</v>
      </c>
      <c r="E5" s="89"/>
      <c r="F5" s="35" t="s">
        <v>97</v>
      </c>
      <c r="G5" s="66"/>
      <c r="H5" s="92" t="s">
        <v>101</v>
      </c>
      <c r="I5" s="90" t="s">
        <v>205</v>
      </c>
      <c r="J5" s="24"/>
      <c r="K5" s="24"/>
      <c r="L5" s="24"/>
      <c r="M5" s="24"/>
      <c r="N5" s="24"/>
      <c r="O5" s="24"/>
      <c r="P5" s="24"/>
      <c r="Q5" s="24"/>
      <c r="R5" s="24"/>
      <c r="S5" s="24"/>
      <c r="T5" s="24"/>
      <c r="U5" s="24"/>
      <c r="V5" s="24"/>
      <c r="W5" s="24"/>
      <c r="X5" s="24"/>
      <c r="Y5" s="24"/>
      <c r="Z5" s="24"/>
      <c r="AA5" s="24"/>
      <c r="AB5" s="24"/>
      <c r="AC5" s="24"/>
    </row>
    <row r="6" spans="1:29" ht="63.95" customHeight="1" thickBot="1">
      <c r="A6" s="146" t="s">
        <v>22</v>
      </c>
      <c r="B6" s="42" t="s">
        <v>165</v>
      </c>
      <c r="C6" s="43" t="s">
        <v>72</v>
      </c>
      <c r="D6" s="43" t="s">
        <v>102</v>
      </c>
      <c r="E6" s="89"/>
      <c r="F6" s="35" t="s">
        <v>97</v>
      </c>
      <c r="G6" s="66"/>
      <c r="H6" s="43" t="s">
        <v>21</v>
      </c>
      <c r="I6" s="43" t="s">
        <v>205</v>
      </c>
      <c r="J6" s="24"/>
      <c r="K6" s="24"/>
      <c r="L6" s="24"/>
      <c r="M6" s="24"/>
      <c r="N6" s="24"/>
      <c r="O6" s="24"/>
      <c r="P6" s="24"/>
      <c r="Q6" s="24"/>
      <c r="R6" s="24"/>
      <c r="S6" s="24"/>
      <c r="T6" s="24"/>
      <c r="U6" s="24"/>
      <c r="V6" s="24"/>
      <c r="W6" s="24"/>
      <c r="X6" s="24"/>
      <c r="Y6" s="24"/>
      <c r="Z6" s="24"/>
      <c r="AA6" s="24"/>
      <c r="AB6" s="24"/>
      <c r="AC6" s="24"/>
    </row>
    <row r="7" spans="1:29" ht="66" customHeight="1" thickBot="1">
      <c r="A7" s="146"/>
      <c r="B7" s="42" t="s">
        <v>164</v>
      </c>
      <c r="C7" s="43" t="s">
        <v>73</v>
      </c>
      <c r="D7" s="43" t="s">
        <v>102</v>
      </c>
      <c r="E7" s="89"/>
      <c r="F7" s="35" t="s">
        <v>97</v>
      </c>
      <c r="G7" s="66"/>
      <c r="H7" s="43" t="s">
        <v>21</v>
      </c>
      <c r="I7" s="43" t="s">
        <v>205</v>
      </c>
      <c r="J7" s="24"/>
      <c r="K7" s="24"/>
      <c r="L7" s="24"/>
      <c r="M7" s="24"/>
      <c r="N7" s="24"/>
      <c r="O7" s="24"/>
      <c r="P7" s="24"/>
      <c r="Q7" s="24"/>
      <c r="R7" s="24"/>
      <c r="S7" s="24"/>
      <c r="T7" s="24"/>
      <c r="U7" s="24"/>
      <c r="V7" s="24"/>
      <c r="W7" s="24"/>
      <c r="X7" s="24"/>
      <c r="Y7" s="24"/>
      <c r="Z7" s="24"/>
      <c r="AA7" s="24"/>
      <c r="AB7" s="24"/>
      <c r="AC7" s="24"/>
    </row>
    <row r="8" spans="1:29" ht="64.5" thickBot="1">
      <c r="A8" s="146"/>
      <c r="B8" s="42" t="s">
        <v>166</v>
      </c>
      <c r="C8" s="43" t="s">
        <v>74</v>
      </c>
      <c r="D8" s="43" t="s">
        <v>102</v>
      </c>
      <c r="E8" s="89"/>
      <c r="F8" s="35" t="s">
        <v>97</v>
      </c>
      <c r="G8" s="66"/>
      <c r="H8" s="43" t="s">
        <v>243</v>
      </c>
      <c r="I8" s="43" t="s">
        <v>211</v>
      </c>
      <c r="J8" s="24"/>
      <c r="K8" s="24"/>
      <c r="L8" s="24"/>
      <c r="M8" s="24"/>
      <c r="N8" s="24"/>
      <c r="O8" s="24"/>
      <c r="P8" s="24"/>
      <c r="Q8" s="24"/>
      <c r="R8" s="24"/>
      <c r="S8" s="24"/>
      <c r="T8" s="24"/>
      <c r="U8" s="24"/>
      <c r="V8" s="24"/>
      <c r="W8" s="24"/>
      <c r="X8" s="24"/>
      <c r="Y8" s="24"/>
      <c r="Z8" s="24"/>
      <c r="AA8" s="24"/>
      <c r="AB8" s="24"/>
      <c r="AC8" s="24"/>
    </row>
    <row r="9" spans="1:29" ht="77.45" customHeight="1" thickBot="1">
      <c r="A9" s="147" t="s">
        <v>27</v>
      </c>
      <c r="B9" s="46" t="s">
        <v>244</v>
      </c>
      <c r="C9" s="47" t="s">
        <v>75</v>
      </c>
      <c r="D9" s="47" t="s">
        <v>76</v>
      </c>
      <c r="E9" s="89"/>
      <c r="F9" s="35" t="s">
        <v>97</v>
      </c>
      <c r="G9" s="93"/>
      <c r="H9" s="47" t="s">
        <v>245</v>
      </c>
      <c r="I9" s="47" t="s">
        <v>205</v>
      </c>
      <c r="J9" s="24"/>
      <c r="K9" s="24"/>
      <c r="L9" s="24"/>
      <c r="M9" s="24"/>
      <c r="N9" s="24"/>
      <c r="O9" s="24"/>
      <c r="P9" s="24"/>
      <c r="Q9" s="24"/>
      <c r="R9" s="24"/>
      <c r="S9" s="24"/>
      <c r="T9" s="24"/>
      <c r="U9" s="24"/>
      <c r="V9" s="24"/>
      <c r="W9" s="24"/>
      <c r="X9" s="24"/>
      <c r="Y9" s="24"/>
      <c r="Z9" s="24"/>
      <c r="AA9" s="24"/>
      <c r="AB9" s="24"/>
      <c r="AC9" s="24"/>
    </row>
    <row r="10" spans="1:29" ht="68.45" customHeight="1" thickBot="1">
      <c r="A10" s="147"/>
      <c r="B10" s="46" t="s">
        <v>167</v>
      </c>
      <c r="C10" s="47" t="s">
        <v>77</v>
      </c>
      <c r="D10" s="47" t="s">
        <v>102</v>
      </c>
      <c r="E10" s="89"/>
      <c r="F10" s="35" t="s">
        <v>97</v>
      </c>
      <c r="G10" s="93"/>
      <c r="H10" s="47" t="s">
        <v>219</v>
      </c>
      <c r="I10" s="47" t="s">
        <v>205</v>
      </c>
      <c r="J10" s="24"/>
      <c r="K10" s="24"/>
      <c r="L10" s="24"/>
      <c r="M10" s="24"/>
      <c r="N10" s="24"/>
      <c r="O10" s="24"/>
      <c r="P10" s="24"/>
      <c r="Q10" s="24"/>
      <c r="R10" s="24"/>
      <c r="S10" s="24"/>
      <c r="T10" s="24"/>
      <c r="U10" s="24"/>
      <c r="V10" s="24"/>
      <c r="W10" s="24"/>
      <c r="X10" s="24"/>
      <c r="Y10" s="24"/>
      <c r="Z10" s="24"/>
      <c r="AA10" s="24"/>
      <c r="AB10" s="24"/>
      <c r="AC10" s="24"/>
    </row>
    <row r="11" spans="1:29" ht="33.950000000000003" customHeight="1" thickBot="1">
      <c r="A11" s="147"/>
      <c r="B11" s="46" t="s">
        <v>168</v>
      </c>
      <c r="C11" s="47" t="s">
        <v>218</v>
      </c>
      <c r="D11" s="47" t="s">
        <v>102</v>
      </c>
      <c r="E11" s="89"/>
      <c r="F11" s="35" t="s">
        <v>97</v>
      </c>
      <c r="G11" s="93"/>
      <c r="H11" s="47" t="s">
        <v>257</v>
      </c>
      <c r="I11" s="47"/>
      <c r="J11" s="24"/>
      <c r="K11" s="24"/>
      <c r="L11" s="24"/>
      <c r="M11" s="24"/>
      <c r="N11" s="24"/>
      <c r="O11" s="24"/>
      <c r="P11" s="24"/>
      <c r="Q11" s="24"/>
      <c r="R11" s="24"/>
      <c r="S11" s="24"/>
      <c r="T11" s="24"/>
      <c r="U11" s="24"/>
      <c r="V11" s="24"/>
      <c r="W11" s="24"/>
      <c r="X11" s="24"/>
      <c r="Y11" s="24"/>
      <c r="Z11" s="24"/>
      <c r="AA11" s="24"/>
      <c r="AB11" s="24"/>
      <c r="AC11" s="24"/>
    </row>
    <row r="12" spans="1:29" ht="78.599999999999994" customHeight="1" thickBot="1">
      <c r="A12" s="147"/>
      <c r="B12" s="46" t="s">
        <v>169</v>
      </c>
      <c r="C12" s="47" t="s">
        <v>78</v>
      </c>
      <c r="D12" s="47" t="s">
        <v>102</v>
      </c>
      <c r="E12" s="89"/>
      <c r="F12" s="35" t="s">
        <v>97</v>
      </c>
      <c r="G12" s="93"/>
      <c r="H12" s="47" t="s">
        <v>79</v>
      </c>
      <c r="I12" s="47" t="s">
        <v>205</v>
      </c>
      <c r="J12" s="24"/>
      <c r="K12" s="24"/>
      <c r="L12" s="24"/>
      <c r="M12" s="24"/>
      <c r="N12" s="24"/>
      <c r="O12" s="24"/>
      <c r="P12" s="24"/>
      <c r="Q12" s="24"/>
      <c r="R12" s="24"/>
      <c r="S12" s="24"/>
      <c r="T12" s="24"/>
      <c r="U12" s="24"/>
      <c r="V12" s="24"/>
      <c r="W12" s="24"/>
      <c r="X12" s="24"/>
      <c r="Y12" s="24"/>
      <c r="Z12" s="24"/>
      <c r="AA12" s="24"/>
      <c r="AB12" s="24"/>
      <c r="AC12" s="24"/>
    </row>
    <row r="13" spans="1:29" ht="54" customHeight="1" thickBot="1">
      <c r="A13" s="147"/>
      <c r="B13" s="46" t="s">
        <v>170</v>
      </c>
      <c r="C13" s="47" t="s">
        <v>80</v>
      </c>
      <c r="D13" s="47" t="s">
        <v>102</v>
      </c>
      <c r="E13" s="89"/>
      <c r="F13" s="35" t="s">
        <v>97</v>
      </c>
      <c r="G13" s="93"/>
      <c r="H13" s="47" t="s">
        <v>81</v>
      </c>
      <c r="I13" s="47" t="s">
        <v>205</v>
      </c>
      <c r="J13" s="24"/>
      <c r="K13" s="24"/>
      <c r="L13" s="24"/>
      <c r="M13" s="24"/>
      <c r="N13" s="24"/>
      <c r="O13" s="24"/>
      <c r="P13" s="24"/>
      <c r="Q13" s="24"/>
      <c r="R13" s="24"/>
      <c r="S13" s="24"/>
      <c r="T13" s="24"/>
      <c r="U13" s="24"/>
      <c r="V13" s="24"/>
      <c r="W13" s="24"/>
      <c r="X13" s="24"/>
      <c r="Y13" s="24"/>
      <c r="Z13" s="24"/>
      <c r="AA13" s="24"/>
      <c r="AB13" s="24"/>
      <c r="AC13" s="24"/>
    </row>
    <row r="14" spans="1:29" ht="55.5" customHeight="1" thickBot="1">
      <c r="A14" s="147"/>
      <c r="B14" s="46" t="s">
        <v>171</v>
      </c>
      <c r="C14" s="47" t="s">
        <v>246</v>
      </c>
      <c r="D14" s="47" t="s">
        <v>102</v>
      </c>
      <c r="E14" s="89"/>
      <c r="F14" s="35" t="s">
        <v>97</v>
      </c>
      <c r="G14" s="93"/>
      <c r="H14" s="47" t="s">
        <v>247</v>
      </c>
      <c r="I14" s="47" t="s">
        <v>211</v>
      </c>
      <c r="J14" s="24"/>
      <c r="K14" s="24"/>
      <c r="L14" s="24"/>
      <c r="M14" s="24"/>
      <c r="N14" s="24"/>
      <c r="O14" s="24"/>
      <c r="P14" s="24"/>
      <c r="Q14" s="24"/>
      <c r="R14" s="24"/>
      <c r="S14" s="24"/>
      <c r="T14" s="24"/>
      <c r="U14" s="24"/>
      <c r="V14" s="24"/>
      <c r="W14" s="24"/>
      <c r="X14" s="24"/>
      <c r="Y14" s="24"/>
      <c r="Z14" s="24"/>
      <c r="AA14" s="24"/>
      <c r="AB14" s="24"/>
      <c r="AC14" s="24"/>
    </row>
    <row r="15" spans="1:29">
      <c r="A15" s="24"/>
      <c r="B15" s="24"/>
      <c r="C15" s="24"/>
      <c r="D15" s="24"/>
      <c r="F15" s="24"/>
      <c r="G15" s="24"/>
      <c r="H15" s="24"/>
      <c r="I15" s="24"/>
      <c r="J15" s="24"/>
      <c r="K15" s="24"/>
      <c r="L15" s="24"/>
      <c r="M15" s="24"/>
      <c r="N15" s="24"/>
      <c r="O15" s="24"/>
      <c r="P15" s="24"/>
      <c r="Q15" s="24"/>
      <c r="R15" s="24"/>
      <c r="S15" s="24"/>
      <c r="T15" s="24"/>
      <c r="U15" s="24"/>
      <c r="V15" s="24"/>
      <c r="W15" s="24"/>
      <c r="X15" s="24"/>
      <c r="Y15" s="24"/>
      <c r="Z15" s="24"/>
      <c r="AA15" s="24"/>
      <c r="AB15" s="24"/>
      <c r="AC15" s="24"/>
    </row>
    <row r="16" spans="1:29">
      <c r="A16" s="24"/>
      <c r="B16" s="24"/>
      <c r="C16" s="24"/>
      <c r="D16" s="89" t="s">
        <v>16</v>
      </c>
      <c r="F16" s="24">
        <f>SUM(IF(F4="OUI",1,0)+SUM(IF(F5="OUI",1,0)))</f>
        <v>0</v>
      </c>
      <c r="G16" s="24">
        <f>F16/2</f>
        <v>0</v>
      </c>
      <c r="H16" s="24"/>
      <c r="I16" s="24"/>
      <c r="J16" s="24"/>
      <c r="K16" s="24"/>
      <c r="L16" s="24"/>
      <c r="M16" s="24"/>
      <c r="N16" s="24"/>
      <c r="O16" s="24"/>
      <c r="P16" s="24"/>
      <c r="Q16" s="24"/>
      <c r="R16" s="24"/>
      <c r="S16" s="24"/>
      <c r="T16" s="24"/>
      <c r="U16" s="24"/>
      <c r="V16" s="24"/>
      <c r="W16" s="24"/>
      <c r="X16" s="24"/>
      <c r="Y16" s="24"/>
      <c r="Z16" s="24"/>
      <c r="AA16" s="24"/>
      <c r="AB16" s="24"/>
      <c r="AC16" s="24"/>
    </row>
    <row r="17" spans="1:29">
      <c r="A17" s="24"/>
      <c r="B17" s="24"/>
      <c r="C17" s="24"/>
      <c r="D17" s="89" t="s">
        <v>22</v>
      </c>
      <c r="F17" s="24">
        <f>SUM(IF(F6="OUI",1,0)+SUM(IF(F7="OUI",1,0))+SUM(IF(F8="oui",1,0)))</f>
        <v>0</v>
      </c>
      <c r="G17" s="24">
        <f>F17/3</f>
        <v>0</v>
      </c>
      <c r="H17" s="24"/>
      <c r="I17" s="24"/>
      <c r="J17" s="24"/>
      <c r="K17" s="24"/>
      <c r="L17" s="24"/>
      <c r="M17" s="24"/>
      <c r="N17" s="24"/>
      <c r="O17" s="24"/>
      <c r="P17" s="24"/>
      <c r="Q17" s="24"/>
      <c r="R17" s="24"/>
      <c r="S17" s="24"/>
      <c r="T17" s="24"/>
      <c r="U17" s="24"/>
      <c r="V17" s="24"/>
      <c r="W17" s="24"/>
      <c r="X17" s="24"/>
      <c r="Y17" s="24"/>
      <c r="Z17" s="24"/>
      <c r="AA17" s="24"/>
      <c r="AB17" s="24"/>
      <c r="AC17" s="24"/>
    </row>
    <row r="18" spans="1:29">
      <c r="A18" s="24"/>
      <c r="B18" s="24"/>
      <c r="C18" s="24"/>
      <c r="D18" s="89" t="s">
        <v>27</v>
      </c>
      <c r="F18" s="24">
        <f>SUM(IF(F9="OUI",1,0)+SUM(IF(F10="OUI",1,0))+SUM(IF(F11="OUI",1,0))+SUM(IF(F12="OUI",1,0))+SUM(IF(F13="oui",1,0))+SUM(IF(F14="oui",1,0)))</f>
        <v>0</v>
      </c>
      <c r="G18" s="24">
        <f>F18/6</f>
        <v>0</v>
      </c>
      <c r="H18" s="24"/>
      <c r="I18" s="24"/>
      <c r="J18" s="24"/>
      <c r="K18" s="24"/>
      <c r="L18" s="24"/>
      <c r="M18" s="24"/>
      <c r="N18" s="24"/>
      <c r="O18" s="24"/>
      <c r="P18" s="24"/>
      <c r="Q18" s="24"/>
      <c r="R18" s="24"/>
      <c r="S18" s="24"/>
      <c r="T18" s="24"/>
      <c r="U18" s="24"/>
      <c r="V18" s="24"/>
      <c r="W18" s="24"/>
      <c r="X18" s="24"/>
      <c r="Y18" s="24"/>
      <c r="Z18" s="24"/>
      <c r="AA18" s="24"/>
      <c r="AB18" s="24"/>
      <c r="AC18" s="24"/>
    </row>
    <row r="19" spans="1:29">
      <c r="A19" s="24"/>
      <c r="B19" s="24"/>
      <c r="C19" s="24"/>
      <c r="D19" s="24"/>
      <c r="F19" s="24"/>
      <c r="G19" s="24"/>
      <c r="H19" s="24"/>
      <c r="I19" s="24"/>
      <c r="J19" s="24"/>
      <c r="K19" s="24"/>
      <c r="L19" s="24"/>
      <c r="M19" s="24"/>
      <c r="N19" s="24"/>
      <c r="O19" s="24"/>
      <c r="P19" s="24"/>
      <c r="Q19" s="24"/>
      <c r="R19" s="24"/>
      <c r="S19" s="24"/>
      <c r="T19" s="24"/>
      <c r="U19" s="24"/>
      <c r="V19" s="24"/>
      <c r="W19" s="24"/>
      <c r="X19" s="24"/>
      <c r="Y19" s="24"/>
      <c r="Z19" s="24"/>
      <c r="AA19" s="24"/>
      <c r="AB19" s="24"/>
      <c r="AC19" s="24"/>
    </row>
    <row r="20" spans="1:29">
      <c r="A20" s="24"/>
      <c r="B20" s="24"/>
      <c r="C20" s="24"/>
      <c r="D20" s="24"/>
      <c r="F20" s="24"/>
      <c r="G20" s="24"/>
      <c r="H20" s="24"/>
      <c r="I20" s="24"/>
      <c r="J20" s="24"/>
      <c r="K20" s="24"/>
      <c r="L20" s="24"/>
      <c r="M20" s="24"/>
      <c r="N20" s="24"/>
      <c r="O20" s="24"/>
      <c r="P20" s="24"/>
      <c r="Q20" s="24"/>
      <c r="R20" s="24"/>
      <c r="S20" s="24"/>
      <c r="T20" s="24"/>
      <c r="U20" s="24"/>
      <c r="V20" s="24"/>
      <c r="W20" s="24"/>
      <c r="X20" s="24"/>
      <c r="Y20" s="24"/>
      <c r="Z20" s="24"/>
      <c r="AA20" s="24"/>
      <c r="AB20" s="24"/>
      <c r="AC20" s="24"/>
    </row>
    <row r="21" spans="1:29">
      <c r="A21" s="24"/>
      <c r="B21" s="24"/>
      <c r="C21" s="24"/>
      <c r="D21" s="24"/>
      <c r="F21" s="24"/>
      <c r="G21" s="24"/>
      <c r="H21" s="24"/>
      <c r="I21" s="24"/>
      <c r="J21" s="24"/>
      <c r="K21" s="24"/>
      <c r="L21" s="24"/>
      <c r="M21" s="24"/>
      <c r="N21" s="24"/>
      <c r="O21" s="24"/>
      <c r="P21" s="24"/>
      <c r="Q21" s="24"/>
      <c r="R21" s="24"/>
      <c r="S21" s="24"/>
      <c r="T21" s="24"/>
      <c r="U21" s="24"/>
      <c r="V21" s="24"/>
      <c r="W21" s="24"/>
      <c r="X21" s="24"/>
      <c r="Y21" s="24"/>
      <c r="Z21" s="24"/>
      <c r="AA21" s="24"/>
      <c r="AB21" s="24"/>
      <c r="AC21" s="24"/>
    </row>
    <row r="22" spans="1:29">
      <c r="A22" s="24"/>
      <c r="B22" s="24"/>
      <c r="C22" s="24"/>
      <c r="D22" s="24"/>
      <c r="F22" s="24"/>
      <c r="G22" s="24"/>
      <c r="H22" s="24"/>
      <c r="I22" s="24"/>
      <c r="J22" s="24"/>
      <c r="K22" s="24"/>
      <c r="L22" s="24"/>
      <c r="M22" s="24"/>
      <c r="N22" s="24"/>
      <c r="O22" s="24"/>
      <c r="P22" s="24"/>
      <c r="Q22" s="24"/>
      <c r="R22" s="24"/>
      <c r="S22" s="24"/>
      <c r="T22" s="24"/>
      <c r="U22" s="24"/>
      <c r="V22" s="24"/>
      <c r="W22" s="24"/>
      <c r="X22" s="24"/>
      <c r="Y22" s="24"/>
      <c r="Z22" s="24"/>
      <c r="AA22" s="24"/>
      <c r="AB22" s="24"/>
      <c r="AC22" s="24"/>
    </row>
    <row r="23" spans="1:29">
      <c r="A23" s="24"/>
      <c r="B23" s="24"/>
      <c r="C23" s="24"/>
      <c r="D23" s="24"/>
      <c r="F23" s="24"/>
      <c r="G23" s="24"/>
      <c r="H23" s="24"/>
      <c r="I23" s="24"/>
      <c r="J23" s="24"/>
      <c r="K23" s="24"/>
      <c r="L23" s="24"/>
      <c r="M23" s="24"/>
      <c r="N23" s="24"/>
      <c r="O23" s="24"/>
      <c r="P23" s="24"/>
      <c r="Q23" s="24"/>
      <c r="R23" s="24"/>
      <c r="S23" s="24"/>
      <c r="T23" s="24"/>
      <c r="U23" s="24"/>
      <c r="V23" s="24"/>
      <c r="W23" s="24"/>
      <c r="X23" s="24"/>
      <c r="Y23" s="24"/>
      <c r="Z23" s="24"/>
      <c r="AA23" s="24"/>
      <c r="AB23" s="24"/>
      <c r="AC23" s="24"/>
    </row>
    <row r="24" spans="1:29">
      <c r="A24" s="24"/>
      <c r="B24" s="24"/>
      <c r="C24" s="24"/>
      <c r="D24" s="24"/>
      <c r="F24" s="24"/>
      <c r="G24" s="24"/>
      <c r="H24" s="24"/>
      <c r="I24" s="24"/>
      <c r="J24" s="24"/>
      <c r="K24" s="24"/>
      <c r="L24" s="24"/>
      <c r="M24" s="24"/>
      <c r="N24" s="24"/>
      <c r="O24" s="24"/>
      <c r="P24" s="24"/>
      <c r="Q24" s="24"/>
      <c r="R24" s="24"/>
      <c r="S24" s="24"/>
      <c r="T24" s="24"/>
      <c r="U24" s="24"/>
      <c r="V24" s="24"/>
      <c r="W24" s="24"/>
      <c r="X24" s="24"/>
      <c r="Y24" s="24"/>
      <c r="Z24" s="24"/>
      <c r="AA24" s="24"/>
      <c r="AB24" s="24"/>
      <c r="AC24" s="24"/>
    </row>
    <row r="25" spans="1:29">
      <c r="A25" s="24"/>
      <c r="B25" s="24"/>
      <c r="C25" s="24"/>
      <c r="D25" s="24"/>
      <c r="F25" s="24"/>
      <c r="G25" s="24"/>
      <c r="H25" s="24"/>
      <c r="I25" s="24"/>
      <c r="J25" s="24"/>
      <c r="K25" s="24"/>
      <c r="L25" s="24"/>
      <c r="M25" s="24"/>
      <c r="N25" s="24"/>
      <c r="O25" s="24"/>
      <c r="P25" s="24"/>
      <c r="Q25" s="24"/>
      <c r="R25" s="24"/>
      <c r="S25" s="24"/>
      <c r="T25" s="24"/>
      <c r="U25" s="24"/>
      <c r="V25" s="24"/>
      <c r="W25" s="24"/>
      <c r="X25" s="24"/>
      <c r="Y25" s="24"/>
      <c r="Z25" s="24"/>
      <c r="AA25" s="24"/>
      <c r="AB25" s="24"/>
      <c r="AC25" s="24"/>
    </row>
    <row r="26" spans="1:29">
      <c r="A26" s="24"/>
      <c r="B26" s="24"/>
      <c r="C26" s="24"/>
      <c r="D26" s="24"/>
      <c r="F26" s="24"/>
      <c r="G26" s="24"/>
      <c r="H26" s="24"/>
      <c r="I26" s="24"/>
      <c r="J26" s="24"/>
      <c r="K26" s="24"/>
      <c r="L26" s="24"/>
      <c r="M26" s="24"/>
      <c r="N26" s="24"/>
      <c r="O26" s="24"/>
      <c r="P26" s="24"/>
      <c r="Q26" s="24"/>
      <c r="R26" s="24"/>
      <c r="S26" s="24"/>
      <c r="T26" s="24"/>
      <c r="U26" s="24"/>
      <c r="V26" s="24"/>
      <c r="W26" s="24"/>
      <c r="X26" s="24"/>
      <c r="Y26" s="24"/>
      <c r="Z26" s="24"/>
      <c r="AA26" s="24"/>
      <c r="AB26" s="24"/>
      <c r="AC26" s="24"/>
    </row>
    <row r="27" spans="1:29">
      <c r="A27" s="24"/>
      <c r="B27" s="24"/>
      <c r="C27" s="24"/>
      <c r="D27" s="24"/>
      <c r="F27" s="24"/>
      <c r="G27" s="24"/>
      <c r="H27" s="24"/>
      <c r="I27" s="24"/>
      <c r="J27" s="24"/>
      <c r="K27" s="24"/>
      <c r="L27" s="24"/>
      <c r="M27" s="24"/>
      <c r="N27" s="24"/>
      <c r="O27" s="24"/>
      <c r="P27" s="24"/>
      <c r="Q27" s="24"/>
      <c r="R27" s="24"/>
      <c r="S27" s="24"/>
      <c r="T27" s="24"/>
      <c r="U27" s="24"/>
      <c r="V27" s="24"/>
      <c r="W27" s="24"/>
      <c r="X27" s="24"/>
      <c r="Y27" s="24"/>
      <c r="Z27" s="24"/>
      <c r="AA27" s="24"/>
      <c r="AB27" s="24"/>
      <c r="AC27" s="24"/>
    </row>
    <row r="28" spans="1:29">
      <c r="A28" s="24"/>
      <c r="B28" s="24"/>
      <c r="C28" s="24"/>
      <c r="D28" s="24"/>
      <c r="F28" s="24"/>
      <c r="G28" s="24"/>
      <c r="H28" s="24"/>
      <c r="I28" s="24"/>
      <c r="J28" s="24"/>
      <c r="K28" s="24"/>
      <c r="L28" s="24"/>
      <c r="M28" s="24"/>
      <c r="N28" s="24"/>
      <c r="O28" s="24"/>
      <c r="P28" s="24"/>
      <c r="Q28" s="24"/>
      <c r="R28" s="24"/>
      <c r="S28" s="24"/>
      <c r="T28" s="24"/>
      <c r="U28" s="24"/>
      <c r="V28" s="24"/>
      <c r="W28" s="24"/>
      <c r="X28" s="24"/>
      <c r="Y28" s="24"/>
      <c r="Z28" s="24"/>
      <c r="AA28" s="24"/>
      <c r="AB28" s="24"/>
      <c r="AC28" s="24"/>
    </row>
    <row r="29" spans="1:29">
      <c r="A29" s="24"/>
      <c r="B29" s="24"/>
      <c r="C29" s="24"/>
      <c r="D29" s="24"/>
      <c r="F29" s="24"/>
      <c r="G29" s="24"/>
      <c r="H29" s="24"/>
      <c r="I29" s="24"/>
      <c r="J29" s="24"/>
      <c r="K29" s="24"/>
      <c r="L29" s="24"/>
      <c r="M29" s="24"/>
      <c r="N29" s="24"/>
      <c r="O29" s="24"/>
      <c r="P29" s="24"/>
      <c r="Q29" s="24"/>
      <c r="R29" s="24"/>
      <c r="S29" s="24"/>
      <c r="T29" s="24"/>
      <c r="U29" s="24"/>
      <c r="V29" s="24"/>
      <c r="W29" s="24"/>
      <c r="X29" s="24"/>
      <c r="Y29" s="24"/>
      <c r="Z29" s="24"/>
      <c r="AA29" s="24"/>
      <c r="AB29" s="24"/>
      <c r="AC29" s="24"/>
    </row>
    <row r="30" spans="1:29">
      <c r="A30" s="24"/>
      <c r="B30" s="24"/>
      <c r="C30" s="24"/>
      <c r="D30" s="24"/>
      <c r="F30" s="24"/>
      <c r="G30" s="24"/>
      <c r="H30" s="24"/>
      <c r="I30" s="24"/>
      <c r="J30" s="24"/>
      <c r="K30" s="24"/>
      <c r="L30" s="24"/>
      <c r="M30" s="24"/>
      <c r="N30" s="24"/>
      <c r="O30" s="24"/>
      <c r="P30" s="24"/>
      <c r="Q30" s="24"/>
      <c r="R30" s="24"/>
      <c r="S30" s="24"/>
      <c r="T30" s="24"/>
      <c r="U30" s="24"/>
      <c r="V30" s="24"/>
      <c r="W30" s="24"/>
      <c r="X30" s="24"/>
      <c r="Y30" s="24"/>
      <c r="Z30" s="24"/>
      <c r="AA30" s="24"/>
      <c r="AB30" s="24"/>
      <c r="AC30" s="24"/>
    </row>
    <row r="31" spans="1:29">
      <c r="A31" s="24"/>
      <c r="B31" s="24"/>
      <c r="C31" s="24"/>
      <c r="D31" s="24"/>
      <c r="F31" s="24"/>
      <c r="G31" s="24"/>
      <c r="H31" s="24"/>
      <c r="I31" s="24"/>
      <c r="J31" s="24"/>
      <c r="K31" s="24"/>
      <c r="L31" s="24"/>
      <c r="M31" s="24"/>
      <c r="N31" s="24"/>
      <c r="O31" s="24"/>
      <c r="P31" s="24"/>
      <c r="Q31" s="24"/>
      <c r="R31" s="24"/>
      <c r="S31" s="24"/>
      <c r="T31" s="24"/>
      <c r="U31" s="24"/>
      <c r="V31" s="24"/>
      <c r="W31" s="24"/>
      <c r="X31" s="24"/>
      <c r="Y31" s="24"/>
      <c r="Z31" s="24"/>
      <c r="AA31" s="24"/>
      <c r="AB31" s="24"/>
      <c r="AC31" s="24"/>
    </row>
    <row r="32" spans="1:29">
      <c r="A32" s="24"/>
      <c r="B32" s="24"/>
      <c r="C32" s="24"/>
      <c r="D32" s="24"/>
      <c r="F32" s="24"/>
      <c r="G32" s="24"/>
      <c r="H32" s="24"/>
      <c r="I32" s="24"/>
      <c r="J32" s="24"/>
      <c r="K32" s="24"/>
      <c r="L32" s="24"/>
      <c r="M32" s="24"/>
      <c r="N32" s="24"/>
      <c r="O32" s="24"/>
      <c r="P32" s="24"/>
      <c r="Q32" s="24"/>
      <c r="R32" s="24"/>
      <c r="S32" s="24"/>
      <c r="T32" s="24"/>
      <c r="U32" s="24"/>
      <c r="V32" s="24"/>
      <c r="W32" s="24"/>
      <c r="X32" s="24"/>
      <c r="Y32" s="24"/>
      <c r="Z32" s="24"/>
      <c r="AA32" s="24"/>
      <c r="AB32" s="24"/>
      <c r="AC32" s="24"/>
    </row>
    <row r="33" spans="1:29">
      <c r="A33" s="24"/>
      <c r="B33" s="24"/>
      <c r="C33" s="24"/>
      <c r="D33" s="24"/>
      <c r="F33" s="24"/>
      <c r="G33" s="24"/>
      <c r="H33" s="24"/>
      <c r="I33" s="24"/>
      <c r="J33" s="24"/>
      <c r="K33" s="24"/>
      <c r="L33" s="24"/>
      <c r="M33" s="24"/>
      <c r="N33" s="24"/>
      <c r="O33" s="24"/>
      <c r="P33" s="24"/>
      <c r="Q33" s="24"/>
      <c r="R33" s="24"/>
      <c r="S33" s="24"/>
      <c r="T33" s="24"/>
      <c r="U33" s="24"/>
      <c r="V33" s="24"/>
      <c r="W33" s="24"/>
      <c r="X33" s="24"/>
      <c r="Y33" s="24"/>
      <c r="Z33" s="24"/>
      <c r="AA33" s="24"/>
      <c r="AB33" s="24"/>
      <c r="AC33" s="24"/>
    </row>
    <row r="34" spans="1:29">
      <c r="A34" s="24"/>
      <c r="B34" s="24"/>
      <c r="C34" s="24"/>
      <c r="D34" s="24"/>
      <c r="F34" s="24"/>
      <c r="G34" s="24"/>
      <c r="H34" s="24"/>
      <c r="I34" s="24"/>
      <c r="J34" s="24"/>
      <c r="K34" s="24"/>
      <c r="L34" s="24"/>
      <c r="M34" s="24"/>
      <c r="N34" s="24"/>
      <c r="O34" s="24"/>
      <c r="P34" s="24"/>
      <c r="Q34" s="24"/>
      <c r="R34" s="24"/>
      <c r="S34" s="24"/>
      <c r="T34" s="24"/>
      <c r="U34" s="24"/>
      <c r="V34" s="24"/>
      <c r="W34" s="24"/>
      <c r="X34" s="24"/>
      <c r="Y34" s="24"/>
      <c r="Z34" s="24"/>
      <c r="AA34" s="24"/>
      <c r="AB34" s="24"/>
      <c r="AC34" s="24"/>
    </row>
    <row r="35" spans="1:29">
      <c r="A35" s="24"/>
      <c r="B35" s="24"/>
      <c r="C35" s="24"/>
      <c r="D35" s="24"/>
      <c r="F35" s="24"/>
      <c r="G35" s="24"/>
      <c r="H35" s="24"/>
      <c r="I35" s="24"/>
      <c r="J35" s="24"/>
      <c r="K35" s="24"/>
      <c r="L35" s="24"/>
      <c r="M35" s="24"/>
      <c r="N35" s="24"/>
      <c r="O35" s="24"/>
      <c r="P35" s="24"/>
      <c r="Q35" s="24"/>
      <c r="R35" s="24"/>
      <c r="S35" s="24"/>
      <c r="T35" s="24"/>
      <c r="U35" s="24"/>
      <c r="V35" s="24"/>
      <c r="W35" s="24"/>
      <c r="X35" s="24"/>
      <c r="Y35" s="24"/>
      <c r="Z35" s="24"/>
      <c r="AA35" s="24"/>
      <c r="AB35" s="24"/>
      <c r="AC35" s="24"/>
    </row>
    <row r="36" spans="1:29">
      <c r="A36" s="24"/>
      <c r="B36" s="24"/>
      <c r="C36" s="24"/>
      <c r="D36" s="24"/>
      <c r="F36" s="24"/>
      <c r="G36" s="24"/>
      <c r="H36" s="24"/>
      <c r="I36" s="24"/>
      <c r="J36" s="24"/>
      <c r="K36" s="24"/>
      <c r="L36" s="24"/>
      <c r="M36" s="24"/>
      <c r="N36" s="24"/>
      <c r="O36" s="24"/>
      <c r="P36" s="24"/>
      <c r="Q36" s="24"/>
      <c r="R36" s="24"/>
      <c r="S36" s="24"/>
      <c r="T36" s="24"/>
      <c r="U36" s="24"/>
      <c r="V36" s="24"/>
      <c r="W36" s="24"/>
      <c r="X36" s="24"/>
      <c r="Y36" s="24"/>
      <c r="Z36" s="24"/>
      <c r="AA36" s="24"/>
      <c r="AB36" s="24"/>
      <c r="AC36" s="24"/>
    </row>
    <row r="37" spans="1:29">
      <c r="A37" s="24"/>
      <c r="B37" s="24"/>
      <c r="C37" s="24"/>
      <c r="D37" s="24"/>
      <c r="F37" s="24"/>
      <c r="G37" s="24"/>
      <c r="H37" s="24"/>
      <c r="I37" s="24"/>
      <c r="J37" s="24"/>
      <c r="K37" s="24"/>
      <c r="L37" s="24"/>
      <c r="M37" s="24"/>
      <c r="N37" s="24"/>
      <c r="O37" s="24"/>
      <c r="P37" s="24"/>
      <c r="Q37" s="24"/>
      <c r="R37" s="24"/>
      <c r="S37" s="24"/>
      <c r="T37" s="24"/>
      <c r="U37" s="24"/>
      <c r="V37" s="24"/>
      <c r="W37" s="24"/>
      <c r="X37" s="24"/>
      <c r="Y37" s="24"/>
      <c r="Z37" s="24"/>
      <c r="AA37" s="24"/>
      <c r="AB37" s="24"/>
      <c r="AC37" s="24"/>
    </row>
    <row r="38" spans="1:29">
      <c r="A38" s="24"/>
      <c r="B38" s="24"/>
      <c r="C38" s="24"/>
      <c r="D38" s="24"/>
      <c r="F38" s="24"/>
      <c r="G38" s="24"/>
      <c r="H38" s="24"/>
      <c r="I38" s="24"/>
      <c r="J38" s="24"/>
      <c r="K38" s="24"/>
      <c r="L38" s="24"/>
      <c r="M38" s="24"/>
      <c r="N38" s="24"/>
      <c r="O38" s="24"/>
      <c r="P38" s="24"/>
      <c r="Q38" s="24"/>
      <c r="R38" s="24"/>
      <c r="S38" s="24"/>
      <c r="T38" s="24"/>
      <c r="U38" s="24"/>
      <c r="V38" s="24"/>
      <c r="W38" s="24"/>
      <c r="X38" s="24"/>
      <c r="Y38" s="24"/>
      <c r="Z38" s="24"/>
      <c r="AA38" s="24"/>
      <c r="AB38" s="24"/>
      <c r="AC38" s="24"/>
    </row>
    <row r="39" spans="1:29">
      <c r="A39" s="24"/>
      <c r="B39" s="24"/>
      <c r="C39" s="24"/>
      <c r="D39" s="24"/>
      <c r="F39" s="24"/>
      <c r="G39" s="24"/>
      <c r="H39" s="24"/>
      <c r="I39" s="24"/>
      <c r="J39" s="24"/>
      <c r="K39" s="24"/>
      <c r="L39" s="24"/>
      <c r="M39" s="24"/>
      <c r="N39" s="24"/>
      <c r="O39" s="24"/>
      <c r="P39" s="24"/>
      <c r="Q39" s="24"/>
      <c r="R39" s="24"/>
      <c r="S39" s="24"/>
      <c r="T39" s="24"/>
      <c r="U39" s="24"/>
      <c r="V39" s="24"/>
      <c r="W39" s="24"/>
      <c r="X39" s="24"/>
      <c r="Y39" s="24"/>
      <c r="Z39" s="24"/>
      <c r="AA39" s="24"/>
      <c r="AB39" s="24"/>
      <c r="AC39" s="24"/>
    </row>
    <row r="40" spans="1:29">
      <c r="A40" s="24"/>
      <c r="B40" s="24"/>
      <c r="C40" s="24"/>
      <c r="D40" s="24"/>
      <c r="F40" s="24"/>
      <c r="G40" s="24"/>
      <c r="H40" s="24"/>
      <c r="I40" s="24"/>
      <c r="J40" s="24"/>
      <c r="K40" s="24"/>
      <c r="L40" s="24"/>
      <c r="M40" s="24"/>
      <c r="N40" s="24"/>
      <c r="O40" s="24"/>
      <c r="P40" s="24"/>
      <c r="Q40" s="24"/>
      <c r="R40" s="24"/>
      <c r="S40" s="24"/>
      <c r="T40" s="24"/>
      <c r="U40" s="24"/>
      <c r="V40" s="24"/>
      <c r="W40" s="24"/>
      <c r="X40" s="24"/>
      <c r="Y40" s="24"/>
      <c r="Z40" s="24"/>
      <c r="AA40" s="24"/>
      <c r="AB40" s="24"/>
      <c r="AC40" s="24"/>
    </row>
    <row r="41" spans="1:29">
      <c r="A41" s="24"/>
      <c r="B41" s="24"/>
      <c r="C41" s="24"/>
      <c r="D41" s="24"/>
      <c r="F41" s="24"/>
      <c r="G41" s="24"/>
      <c r="H41" s="24"/>
      <c r="I41" s="24"/>
      <c r="J41" s="24"/>
      <c r="K41" s="24"/>
      <c r="L41" s="24"/>
      <c r="M41" s="24"/>
      <c r="N41" s="24"/>
      <c r="O41" s="24"/>
      <c r="P41" s="24"/>
      <c r="Q41" s="24"/>
      <c r="R41" s="24"/>
      <c r="S41" s="24"/>
      <c r="T41" s="24"/>
      <c r="U41" s="24"/>
      <c r="V41" s="24"/>
      <c r="W41" s="24"/>
      <c r="X41" s="24"/>
      <c r="Y41" s="24"/>
      <c r="Z41" s="24"/>
      <c r="AA41" s="24"/>
      <c r="AB41" s="24"/>
      <c r="AC41" s="24"/>
    </row>
    <row r="42" spans="1:29">
      <c r="A42" s="24"/>
      <c r="B42" s="24"/>
      <c r="C42" s="24"/>
      <c r="D42" s="24"/>
      <c r="F42" s="24"/>
      <c r="G42" s="24"/>
      <c r="H42" s="24"/>
      <c r="I42" s="24"/>
      <c r="J42" s="24"/>
      <c r="K42" s="24"/>
      <c r="L42" s="24"/>
      <c r="M42" s="24"/>
      <c r="N42" s="24"/>
      <c r="O42" s="24"/>
      <c r="P42" s="24"/>
      <c r="Q42" s="24"/>
      <c r="R42" s="24"/>
      <c r="S42" s="24"/>
      <c r="T42" s="24"/>
      <c r="U42" s="24"/>
      <c r="V42" s="24"/>
      <c r="W42" s="24"/>
      <c r="X42" s="24"/>
      <c r="Y42" s="24"/>
      <c r="Z42" s="24"/>
      <c r="AA42" s="24"/>
      <c r="AB42" s="24"/>
      <c r="AC42" s="24"/>
    </row>
    <row r="43" spans="1:29">
      <c r="A43" s="24"/>
      <c r="B43" s="24"/>
      <c r="C43" s="24"/>
      <c r="D43" s="24"/>
      <c r="F43" s="24"/>
      <c r="G43" s="24"/>
      <c r="H43" s="24"/>
      <c r="I43" s="24"/>
      <c r="J43" s="24"/>
      <c r="K43" s="24"/>
      <c r="L43" s="24"/>
      <c r="M43" s="24"/>
      <c r="N43" s="24"/>
      <c r="O43" s="24"/>
      <c r="P43" s="24"/>
      <c r="Q43" s="24"/>
      <c r="R43" s="24"/>
      <c r="S43" s="24"/>
      <c r="T43" s="24"/>
      <c r="U43" s="24"/>
      <c r="V43" s="24"/>
      <c r="W43" s="24"/>
      <c r="X43" s="24"/>
      <c r="Y43" s="24"/>
      <c r="Z43" s="24"/>
      <c r="AA43" s="24"/>
      <c r="AB43" s="24"/>
      <c r="AC43" s="24"/>
    </row>
    <row r="44" spans="1:29">
      <c r="A44" s="24"/>
      <c r="B44" s="24"/>
      <c r="C44" s="24"/>
      <c r="D44" s="24"/>
      <c r="F44" s="24"/>
      <c r="G44" s="24"/>
      <c r="H44" s="24"/>
      <c r="I44" s="24"/>
      <c r="J44" s="24"/>
      <c r="K44" s="24"/>
      <c r="L44" s="24"/>
      <c r="M44" s="24"/>
      <c r="N44" s="24"/>
      <c r="O44" s="24"/>
      <c r="P44" s="24"/>
      <c r="Q44" s="24"/>
      <c r="R44" s="24"/>
      <c r="S44" s="24"/>
      <c r="T44" s="24"/>
      <c r="U44" s="24"/>
      <c r="V44" s="24"/>
      <c r="W44" s="24"/>
      <c r="X44" s="24"/>
      <c r="Y44" s="24"/>
      <c r="Z44" s="24"/>
      <c r="AA44" s="24"/>
      <c r="AB44" s="24"/>
      <c r="AC44" s="24"/>
    </row>
    <row r="45" spans="1:29">
      <c r="A45" s="24"/>
      <c r="B45" s="24"/>
      <c r="C45" s="24"/>
      <c r="D45" s="24"/>
      <c r="F45" s="24"/>
      <c r="G45" s="24"/>
      <c r="H45" s="24"/>
      <c r="I45" s="24"/>
      <c r="J45" s="24"/>
      <c r="K45" s="24"/>
      <c r="L45" s="24"/>
      <c r="M45" s="24"/>
      <c r="N45" s="24"/>
      <c r="O45" s="24"/>
      <c r="P45" s="24"/>
      <c r="Q45" s="24"/>
      <c r="R45" s="24"/>
      <c r="S45" s="24"/>
      <c r="T45" s="24"/>
      <c r="U45" s="24"/>
      <c r="V45" s="24"/>
      <c r="W45" s="24"/>
      <c r="X45" s="24"/>
      <c r="Y45" s="24"/>
      <c r="Z45" s="24"/>
      <c r="AA45" s="24"/>
      <c r="AB45" s="24"/>
      <c r="AC45" s="24"/>
    </row>
    <row r="46" spans="1:29">
      <c r="A46" s="24"/>
      <c r="B46" s="24"/>
      <c r="C46" s="24"/>
      <c r="D46" s="24"/>
      <c r="F46" s="24"/>
      <c r="G46" s="24"/>
      <c r="H46" s="24"/>
      <c r="I46" s="24"/>
      <c r="J46" s="24"/>
      <c r="K46" s="24"/>
      <c r="L46" s="24"/>
      <c r="M46" s="24"/>
      <c r="N46" s="24"/>
      <c r="O46" s="24"/>
      <c r="P46" s="24"/>
      <c r="Q46" s="24"/>
      <c r="R46" s="24"/>
      <c r="S46" s="24"/>
      <c r="T46" s="24"/>
      <c r="U46" s="24"/>
      <c r="V46" s="24"/>
      <c r="W46" s="24"/>
      <c r="X46" s="24"/>
      <c r="Y46" s="24"/>
      <c r="Z46" s="24"/>
      <c r="AA46" s="24"/>
      <c r="AB46" s="24"/>
      <c r="AC46" s="24"/>
    </row>
    <row r="47" spans="1:29">
      <c r="A47" s="24"/>
      <c r="B47" s="24"/>
      <c r="C47" s="24"/>
      <c r="D47" s="24"/>
      <c r="F47" s="24"/>
      <c r="G47" s="24"/>
      <c r="H47" s="24"/>
      <c r="I47" s="24"/>
      <c r="J47" s="24"/>
      <c r="K47" s="24"/>
      <c r="L47" s="24"/>
      <c r="M47" s="24"/>
      <c r="N47" s="24"/>
      <c r="O47" s="24"/>
      <c r="P47" s="24"/>
      <c r="Q47" s="24"/>
      <c r="R47" s="24"/>
      <c r="S47" s="24"/>
      <c r="T47" s="24"/>
      <c r="U47" s="24"/>
      <c r="V47" s="24"/>
      <c r="W47" s="24"/>
      <c r="X47" s="24"/>
      <c r="Y47" s="24"/>
      <c r="Z47" s="24"/>
      <c r="AA47" s="24"/>
      <c r="AB47" s="24"/>
      <c r="AC47" s="24"/>
    </row>
    <row r="48" spans="1:29">
      <c r="A48" s="24"/>
      <c r="B48" s="24"/>
      <c r="C48" s="24"/>
      <c r="D48" s="24"/>
      <c r="F48" s="24"/>
      <c r="G48" s="24"/>
      <c r="H48" s="24"/>
      <c r="I48" s="24"/>
      <c r="J48" s="24"/>
      <c r="K48" s="24"/>
      <c r="L48" s="24"/>
      <c r="M48" s="24"/>
      <c r="N48" s="24"/>
      <c r="O48" s="24"/>
      <c r="P48" s="24"/>
      <c r="Q48" s="24"/>
      <c r="R48" s="24"/>
      <c r="S48" s="24"/>
      <c r="T48" s="24"/>
      <c r="U48" s="24"/>
      <c r="V48" s="24"/>
      <c r="W48" s="24"/>
      <c r="X48" s="24"/>
      <c r="Y48" s="24"/>
      <c r="Z48" s="24"/>
      <c r="AA48" s="24"/>
      <c r="AB48" s="24"/>
      <c r="AC48" s="24"/>
    </row>
    <row r="49" spans="1:29">
      <c r="A49" s="24"/>
      <c r="B49" s="24"/>
      <c r="C49" s="24"/>
      <c r="D49" s="24"/>
      <c r="F49" s="24"/>
      <c r="G49" s="24"/>
      <c r="H49" s="24"/>
      <c r="I49" s="24"/>
      <c r="J49" s="24"/>
      <c r="K49" s="24"/>
      <c r="L49" s="24"/>
      <c r="M49" s="24"/>
      <c r="N49" s="24"/>
      <c r="O49" s="24"/>
      <c r="P49" s="24"/>
      <c r="Q49" s="24"/>
      <c r="R49" s="24"/>
      <c r="S49" s="24"/>
      <c r="T49" s="24"/>
      <c r="U49" s="24"/>
      <c r="V49" s="24"/>
      <c r="W49" s="24"/>
      <c r="X49" s="24"/>
      <c r="Y49" s="24"/>
      <c r="Z49" s="24"/>
      <c r="AA49" s="24"/>
      <c r="AB49" s="24"/>
      <c r="AC49" s="24"/>
    </row>
    <row r="50" spans="1:29">
      <c r="A50" s="24"/>
      <c r="B50" s="24"/>
      <c r="C50" s="24"/>
      <c r="D50" s="24"/>
      <c r="F50" s="24"/>
      <c r="G50" s="24"/>
      <c r="H50" s="24"/>
      <c r="I50" s="24"/>
      <c r="J50" s="24"/>
      <c r="K50" s="24"/>
      <c r="L50" s="24"/>
      <c r="M50" s="24"/>
      <c r="N50" s="24"/>
      <c r="O50" s="24"/>
      <c r="P50" s="24"/>
      <c r="Q50" s="24"/>
      <c r="R50" s="24"/>
      <c r="S50" s="24"/>
      <c r="T50" s="24"/>
      <c r="U50" s="24"/>
      <c r="V50" s="24"/>
      <c r="W50" s="24"/>
      <c r="X50" s="24"/>
      <c r="Y50" s="24"/>
      <c r="Z50" s="24"/>
      <c r="AA50" s="24"/>
      <c r="AB50" s="24"/>
      <c r="AC50" s="24"/>
    </row>
    <row r="51" spans="1:29">
      <c r="A51" s="24"/>
      <c r="B51" s="24"/>
      <c r="C51" s="24"/>
      <c r="D51" s="24"/>
      <c r="F51" s="24"/>
      <c r="G51" s="24"/>
      <c r="H51" s="24"/>
      <c r="I51" s="24"/>
      <c r="J51" s="24"/>
      <c r="K51" s="24"/>
      <c r="L51" s="24"/>
      <c r="M51" s="24"/>
      <c r="N51" s="24"/>
      <c r="O51" s="24"/>
      <c r="P51" s="24"/>
      <c r="Q51" s="24"/>
      <c r="R51" s="24"/>
      <c r="S51" s="24"/>
      <c r="T51" s="24"/>
      <c r="U51" s="24"/>
      <c r="V51" s="24"/>
      <c r="W51" s="24"/>
      <c r="X51" s="24"/>
      <c r="Y51" s="24"/>
      <c r="Z51" s="24"/>
      <c r="AA51" s="24"/>
      <c r="AB51" s="24"/>
      <c r="AC51" s="24"/>
    </row>
    <row r="52" spans="1:29">
      <c r="A52" s="24"/>
      <c r="B52" s="24"/>
      <c r="C52" s="24"/>
      <c r="D52" s="24"/>
      <c r="F52" s="24"/>
      <c r="G52" s="24"/>
      <c r="H52" s="24"/>
      <c r="I52" s="24"/>
      <c r="J52" s="24"/>
      <c r="K52" s="24"/>
      <c r="L52" s="24"/>
      <c r="M52" s="24"/>
      <c r="N52" s="24"/>
      <c r="O52" s="24"/>
      <c r="P52" s="24"/>
      <c r="Q52" s="24"/>
      <c r="R52" s="24"/>
      <c r="S52" s="24"/>
      <c r="T52" s="24"/>
      <c r="U52" s="24"/>
      <c r="V52" s="24"/>
      <c r="W52" s="24"/>
      <c r="X52" s="24"/>
      <c r="Y52" s="24"/>
      <c r="Z52" s="24"/>
      <c r="AA52" s="24"/>
      <c r="AB52" s="24"/>
      <c r="AC52" s="24"/>
    </row>
    <row r="53" spans="1:29">
      <c r="A53" s="24"/>
      <c r="B53" s="24"/>
      <c r="C53" s="24"/>
      <c r="D53" s="24"/>
      <c r="F53" s="24"/>
      <c r="G53" s="24"/>
      <c r="H53" s="24"/>
      <c r="I53" s="24"/>
      <c r="J53" s="24"/>
      <c r="K53" s="24"/>
      <c r="L53" s="24"/>
      <c r="M53" s="24"/>
      <c r="N53" s="24"/>
      <c r="O53" s="24"/>
      <c r="P53" s="24"/>
      <c r="Q53" s="24"/>
      <c r="R53" s="24"/>
      <c r="S53" s="24"/>
      <c r="T53" s="24"/>
      <c r="U53" s="24"/>
      <c r="V53" s="24"/>
      <c r="W53" s="24"/>
      <c r="X53" s="24"/>
      <c r="Y53" s="24"/>
      <c r="Z53" s="24"/>
      <c r="AA53" s="24"/>
      <c r="AB53" s="24"/>
      <c r="AC53" s="24"/>
    </row>
    <row r="54" spans="1:29">
      <c r="A54" s="24"/>
      <c r="B54" s="24"/>
      <c r="C54" s="24"/>
      <c r="D54" s="24"/>
      <c r="F54" s="24"/>
      <c r="G54" s="24"/>
      <c r="H54" s="24"/>
      <c r="I54" s="24"/>
      <c r="J54" s="24"/>
      <c r="K54" s="24"/>
      <c r="L54" s="24"/>
      <c r="M54" s="24"/>
      <c r="N54" s="24"/>
      <c r="O54" s="24"/>
      <c r="P54" s="24"/>
      <c r="Q54" s="24"/>
      <c r="R54" s="24"/>
      <c r="S54" s="24"/>
      <c r="T54" s="24"/>
      <c r="U54" s="24"/>
      <c r="V54" s="24"/>
      <c r="W54" s="24"/>
      <c r="X54" s="24"/>
      <c r="Y54" s="24"/>
      <c r="Z54" s="24"/>
      <c r="AA54" s="24"/>
      <c r="AB54" s="24"/>
      <c r="AC54" s="24"/>
    </row>
    <row r="55" spans="1:29">
      <c r="A55" s="24"/>
      <c r="B55" s="24"/>
      <c r="C55" s="24"/>
      <c r="D55" s="24"/>
      <c r="F55" s="24"/>
      <c r="G55" s="24"/>
      <c r="H55" s="24"/>
      <c r="I55" s="24"/>
      <c r="J55" s="24"/>
      <c r="K55" s="24"/>
      <c r="L55" s="24"/>
      <c r="M55" s="24"/>
      <c r="N55" s="24"/>
      <c r="O55" s="24"/>
      <c r="P55" s="24"/>
      <c r="Q55" s="24"/>
      <c r="R55" s="24"/>
      <c r="S55" s="24"/>
      <c r="T55" s="24"/>
      <c r="U55" s="24"/>
      <c r="V55" s="24"/>
      <c r="W55" s="24"/>
      <c r="X55" s="24"/>
      <c r="Y55" s="24"/>
      <c r="Z55" s="24"/>
      <c r="AA55" s="24"/>
      <c r="AB55" s="24"/>
      <c r="AC55" s="24"/>
    </row>
    <row r="56" spans="1:29">
      <c r="A56" s="24"/>
      <c r="B56" s="24"/>
      <c r="C56" s="24"/>
      <c r="D56" s="24"/>
      <c r="F56" s="24"/>
      <c r="G56" s="24"/>
      <c r="H56" s="24"/>
      <c r="I56" s="24"/>
      <c r="J56" s="24"/>
      <c r="K56" s="24"/>
      <c r="L56" s="24"/>
      <c r="M56" s="24"/>
      <c r="N56" s="24"/>
      <c r="O56" s="24"/>
      <c r="P56" s="24"/>
      <c r="Q56" s="24"/>
      <c r="R56" s="24"/>
      <c r="S56" s="24"/>
      <c r="T56" s="24"/>
      <c r="U56" s="24"/>
      <c r="V56" s="24"/>
      <c r="W56" s="24"/>
      <c r="X56" s="24"/>
      <c r="Y56" s="24"/>
      <c r="Z56" s="24"/>
      <c r="AA56" s="24"/>
      <c r="AB56" s="24"/>
      <c r="AC56" s="24"/>
    </row>
    <row r="57" spans="1:29">
      <c r="A57" s="24"/>
      <c r="B57" s="24"/>
      <c r="C57" s="24"/>
      <c r="D57" s="24"/>
      <c r="F57" s="24"/>
      <c r="G57" s="24"/>
      <c r="H57" s="24"/>
      <c r="I57" s="24"/>
      <c r="J57" s="24"/>
      <c r="K57" s="24"/>
      <c r="L57" s="24"/>
      <c r="M57" s="24"/>
      <c r="N57" s="24"/>
      <c r="O57" s="24"/>
      <c r="P57" s="24"/>
      <c r="Q57" s="24"/>
      <c r="R57" s="24"/>
      <c r="S57" s="24"/>
      <c r="T57" s="24"/>
      <c r="U57" s="24"/>
      <c r="V57" s="24"/>
      <c r="W57" s="24"/>
      <c r="X57" s="24"/>
      <c r="Y57" s="24"/>
      <c r="Z57" s="24"/>
      <c r="AA57" s="24"/>
      <c r="AB57" s="24"/>
      <c r="AC57" s="24"/>
    </row>
    <row r="58" spans="1:29">
      <c r="A58" s="24"/>
      <c r="B58" s="24"/>
      <c r="C58" s="24"/>
      <c r="D58" s="24"/>
      <c r="F58" s="24"/>
      <c r="G58" s="24"/>
      <c r="H58" s="24"/>
      <c r="I58" s="24"/>
      <c r="J58" s="24"/>
      <c r="K58" s="24"/>
      <c r="L58" s="24"/>
      <c r="M58" s="24"/>
      <c r="N58" s="24"/>
      <c r="O58" s="24"/>
      <c r="P58" s="24"/>
      <c r="Q58" s="24"/>
      <c r="R58" s="24"/>
      <c r="S58" s="24"/>
      <c r="T58" s="24"/>
      <c r="U58" s="24"/>
      <c r="V58" s="24"/>
      <c r="W58" s="24"/>
      <c r="X58" s="24"/>
      <c r="Y58" s="24"/>
      <c r="Z58" s="24"/>
      <c r="AA58" s="24"/>
      <c r="AB58" s="24"/>
      <c r="AC58" s="24"/>
    </row>
    <row r="59" spans="1:29">
      <c r="A59" s="24"/>
      <c r="B59" s="24"/>
      <c r="C59" s="24"/>
      <c r="D59" s="24"/>
      <c r="F59" s="24"/>
      <c r="G59" s="24"/>
      <c r="H59" s="24"/>
      <c r="I59" s="24"/>
      <c r="J59" s="24"/>
      <c r="K59" s="24"/>
      <c r="L59" s="24"/>
      <c r="M59" s="24"/>
      <c r="N59" s="24"/>
      <c r="O59" s="24"/>
      <c r="P59" s="24"/>
      <c r="Q59" s="24"/>
      <c r="R59" s="24"/>
      <c r="S59" s="24"/>
      <c r="T59" s="24"/>
      <c r="U59" s="24"/>
      <c r="V59" s="24"/>
      <c r="W59" s="24"/>
      <c r="X59" s="24"/>
      <c r="Y59" s="24"/>
      <c r="Z59" s="24"/>
      <c r="AA59" s="24"/>
      <c r="AB59" s="24"/>
      <c r="AC59" s="24"/>
    </row>
    <row r="60" spans="1:29">
      <c r="A60" s="24"/>
      <c r="B60" s="24"/>
      <c r="C60" s="24"/>
      <c r="D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pans="1:29">
      <c r="A61" s="24"/>
      <c r="B61" s="24"/>
      <c r="C61" s="24"/>
      <c r="D61" s="24"/>
      <c r="F61" s="24"/>
      <c r="G61" s="24"/>
      <c r="H61" s="24"/>
      <c r="I61" s="24"/>
      <c r="J61" s="24"/>
      <c r="K61" s="24"/>
      <c r="L61" s="24"/>
      <c r="M61" s="24"/>
      <c r="N61" s="24"/>
      <c r="O61" s="24"/>
      <c r="P61" s="24"/>
      <c r="Q61" s="24"/>
      <c r="R61" s="24"/>
      <c r="S61" s="24"/>
      <c r="T61" s="24"/>
      <c r="U61" s="24"/>
      <c r="V61" s="24"/>
      <c r="W61" s="24"/>
      <c r="X61" s="24"/>
      <c r="Y61" s="24"/>
      <c r="Z61" s="24"/>
      <c r="AA61" s="24"/>
      <c r="AB61" s="24"/>
      <c r="AC61" s="24"/>
    </row>
    <row r="62" spans="1:29">
      <c r="A62" s="24"/>
      <c r="B62" s="24"/>
      <c r="C62" s="24"/>
      <c r="D62" s="24"/>
      <c r="F62" s="24"/>
      <c r="G62" s="24"/>
      <c r="H62" s="24"/>
      <c r="I62" s="24"/>
      <c r="J62" s="24"/>
      <c r="K62" s="24"/>
      <c r="L62" s="24"/>
      <c r="M62" s="24"/>
      <c r="N62" s="24"/>
      <c r="O62" s="24"/>
      <c r="P62" s="24"/>
      <c r="Q62" s="24"/>
      <c r="R62" s="24"/>
      <c r="S62" s="24"/>
      <c r="T62" s="24"/>
      <c r="U62" s="24"/>
      <c r="V62" s="24"/>
      <c r="W62" s="24"/>
      <c r="X62" s="24"/>
      <c r="Y62" s="24"/>
      <c r="Z62" s="24"/>
      <c r="AA62" s="24"/>
      <c r="AB62" s="24"/>
      <c r="AC62" s="24"/>
    </row>
    <row r="63" spans="1:29">
      <c r="A63" s="24"/>
      <c r="B63" s="24"/>
      <c r="C63" s="24"/>
      <c r="D63" s="24"/>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c r="A64" s="24"/>
      <c r="B64" s="24"/>
      <c r="C64" s="24"/>
      <c r="D64" s="24"/>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c r="A65" s="24"/>
      <c r="B65" s="24"/>
      <c r="C65" s="24"/>
      <c r="D65" s="24"/>
      <c r="F65" s="24"/>
      <c r="G65" s="24"/>
      <c r="H65" s="24"/>
      <c r="I65" s="24"/>
      <c r="J65" s="24"/>
      <c r="K65" s="24"/>
      <c r="L65" s="24"/>
      <c r="M65" s="24"/>
      <c r="N65" s="24"/>
      <c r="O65" s="24"/>
      <c r="P65" s="24"/>
      <c r="Q65" s="24"/>
      <c r="R65" s="24"/>
      <c r="S65" s="24"/>
      <c r="T65" s="24"/>
      <c r="U65" s="24"/>
      <c r="V65" s="24"/>
      <c r="W65" s="24"/>
      <c r="X65" s="24"/>
      <c r="Y65" s="24"/>
      <c r="Z65" s="24"/>
      <c r="AA65" s="24"/>
      <c r="AB65" s="24"/>
      <c r="AC65" s="24"/>
    </row>
    <row r="66" spans="1:29">
      <c r="A66" s="24"/>
      <c r="B66" s="24"/>
      <c r="C66" s="24"/>
      <c r="D66" s="24"/>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c r="A67" s="24"/>
      <c r="B67" s="24"/>
      <c r="C67" s="24"/>
      <c r="D67" s="24"/>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c r="A68" s="24"/>
      <c r="B68" s="24"/>
      <c r="C68" s="24"/>
      <c r="D68" s="24"/>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c r="A69" s="24"/>
      <c r="B69" s="24"/>
      <c r="C69" s="24"/>
      <c r="D69" s="24"/>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c r="A70" s="24"/>
      <c r="B70" s="24"/>
      <c r="C70" s="24"/>
      <c r="D70" s="24"/>
      <c r="F70" s="24"/>
      <c r="G70" s="24"/>
      <c r="H70" s="24"/>
      <c r="I70" s="24"/>
      <c r="J70" s="24"/>
      <c r="K70" s="24"/>
      <c r="L70" s="24"/>
      <c r="M70" s="24"/>
      <c r="N70" s="24"/>
      <c r="O70" s="24"/>
      <c r="P70" s="24"/>
      <c r="Q70" s="24"/>
      <c r="R70" s="24"/>
      <c r="S70" s="24"/>
      <c r="T70" s="24"/>
      <c r="U70" s="24"/>
      <c r="V70" s="24"/>
      <c r="W70" s="24"/>
      <c r="X70" s="24"/>
      <c r="Y70" s="24"/>
      <c r="Z70" s="24"/>
      <c r="AA70" s="24"/>
      <c r="AB70" s="24"/>
      <c r="AC70" s="24"/>
    </row>
    <row r="71" spans="1:29">
      <c r="A71" s="24"/>
      <c r="B71" s="24"/>
      <c r="C71" s="24"/>
      <c r="D71" s="24"/>
      <c r="F71" s="24"/>
      <c r="G71" s="24"/>
      <c r="H71" s="24"/>
      <c r="I71" s="24"/>
      <c r="J71" s="24"/>
      <c r="K71" s="24"/>
      <c r="L71" s="24"/>
      <c r="M71" s="24"/>
      <c r="N71" s="24"/>
      <c r="O71" s="24"/>
      <c r="P71" s="24"/>
      <c r="Q71" s="24"/>
      <c r="R71" s="24"/>
      <c r="S71" s="24"/>
      <c r="T71" s="24"/>
      <c r="U71" s="24"/>
      <c r="V71" s="24"/>
      <c r="W71" s="24"/>
      <c r="X71" s="24"/>
      <c r="Y71" s="24"/>
      <c r="Z71" s="24"/>
      <c r="AA71" s="24"/>
      <c r="AB71" s="24"/>
      <c r="AC71" s="24"/>
    </row>
    <row r="72" spans="1:29">
      <c r="A72" s="24"/>
      <c r="B72" s="24"/>
      <c r="C72" s="24"/>
      <c r="D72" s="24"/>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c r="A73" s="24"/>
      <c r="B73" s="24"/>
      <c r="C73" s="24"/>
      <c r="D73" s="24"/>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c r="A74" s="24"/>
      <c r="B74" s="24"/>
      <c r="C74" s="24"/>
      <c r="D74" s="24"/>
      <c r="F74" s="24"/>
      <c r="G74" s="24"/>
      <c r="H74" s="24"/>
      <c r="I74" s="24"/>
      <c r="J74" s="24"/>
      <c r="K74" s="24"/>
      <c r="L74" s="24"/>
      <c r="M74" s="24"/>
      <c r="N74" s="24"/>
      <c r="O74" s="24"/>
      <c r="P74" s="24"/>
      <c r="Q74" s="24"/>
      <c r="R74" s="24"/>
      <c r="S74" s="24"/>
      <c r="T74" s="24"/>
      <c r="U74" s="24"/>
      <c r="V74" s="24"/>
      <c r="W74" s="24"/>
      <c r="X74" s="24"/>
      <c r="Y74" s="24"/>
      <c r="Z74" s="24"/>
      <c r="AA74" s="24"/>
      <c r="AB74" s="24"/>
      <c r="AC74" s="24"/>
    </row>
    <row r="75" spans="1:29">
      <c r="A75" s="24"/>
      <c r="B75" s="24"/>
      <c r="C75" s="24"/>
      <c r="D75" s="24"/>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c r="A76" s="24"/>
      <c r="B76" s="24"/>
      <c r="C76" s="24"/>
      <c r="D76" s="24"/>
      <c r="F76" s="24"/>
      <c r="G76" s="24"/>
      <c r="H76" s="24"/>
      <c r="I76" s="24"/>
      <c r="J76" s="24"/>
      <c r="K76" s="24"/>
      <c r="L76" s="24"/>
      <c r="M76" s="24"/>
      <c r="N76" s="24"/>
      <c r="O76" s="24"/>
      <c r="P76" s="24"/>
      <c r="Q76" s="24"/>
      <c r="R76" s="24"/>
      <c r="S76" s="24"/>
      <c r="T76" s="24"/>
      <c r="U76" s="24"/>
      <c r="V76" s="24"/>
      <c r="W76" s="24"/>
      <c r="X76" s="24"/>
      <c r="Y76" s="24"/>
      <c r="Z76" s="24"/>
      <c r="AA76" s="24"/>
      <c r="AB76" s="24"/>
      <c r="AC76" s="24"/>
    </row>
    <row r="77" spans="1:29">
      <c r="A77" s="24"/>
      <c r="B77" s="24"/>
      <c r="C77" s="24"/>
      <c r="D77" s="24"/>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c r="A78" s="24"/>
      <c r="B78" s="24"/>
      <c r="C78" s="24"/>
      <c r="D78" s="24"/>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c r="A79" s="24"/>
      <c r="B79" s="24"/>
      <c r="C79" s="24"/>
      <c r="D79" s="24"/>
      <c r="F79" s="24"/>
      <c r="G79" s="24"/>
      <c r="H79" s="24"/>
      <c r="I79" s="24"/>
      <c r="J79" s="24"/>
      <c r="K79" s="24"/>
      <c r="L79" s="24"/>
      <c r="M79" s="24"/>
      <c r="N79" s="24"/>
      <c r="O79" s="24"/>
      <c r="P79" s="24"/>
      <c r="Q79" s="24"/>
      <c r="R79" s="24"/>
      <c r="S79" s="24"/>
      <c r="T79" s="24"/>
      <c r="U79" s="24"/>
      <c r="V79" s="24"/>
      <c r="W79" s="24"/>
      <c r="X79" s="24"/>
      <c r="Y79" s="24"/>
      <c r="Z79" s="24"/>
      <c r="AA79" s="24"/>
      <c r="AB79" s="24"/>
      <c r="AC79" s="24"/>
    </row>
    <row r="80" spans="1:29">
      <c r="A80" s="24"/>
      <c r="B80" s="24"/>
      <c r="C80" s="24"/>
      <c r="D80" s="24"/>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c r="A81" s="24"/>
      <c r="B81" s="24"/>
      <c r="C81" s="24"/>
      <c r="D81" s="24"/>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c r="A82" s="24"/>
      <c r="B82" s="24"/>
      <c r="C82" s="24"/>
      <c r="D82" s="24"/>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c r="A83" s="24"/>
      <c r="B83" s="24"/>
      <c r="C83" s="24"/>
      <c r="D83" s="24"/>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c r="A84" s="24"/>
      <c r="B84" s="24"/>
      <c r="C84" s="24"/>
      <c r="D84" s="24"/>
      <c r="F84" s="24"/>
      <c r="G84" s="24"/>
      <c r="H84" s="24"/>
      <c r="I84" s="24"/>
      <c r="J84" s="24"/>
      <c r="K84" s="24"/>
      <c r="L84" s="24"/>
      <c r="M84" s="24"/>
      <c r="N84" s="24"/>
      <c r="O84" s="24"/>
      <c r="P84" s="24"/>
      <c r="Q84" s="24"/>
      <c r="R84" s="24"/>
      <c r="S84" s="24"/>
      <c r="T84" s="24"/>
      <c r="U84" s="24"/>
      <c r="V84" s="24"/>
      <c r="W84" s="24"/>
      <c r="X84" s="24"/>
      <c r="Y84" s="24"/>
      <c r="Z84" s="24"/>
      <c r="AA84" s="24"/>
      <c r="AB84" s="24"/>
      <c r="AC84" s="24"/>
    </row>
    <row r="85" spans="1:29">
      <c r="A85" s="24"/>
      <c r="B85" s="24"/>
      <c r="C85" s="24"/>
      <c r="D85" s="24"/>
      <c r="F85" s="24"/>
      <c r="G85" s="24"/>
      <c r="H85" s="24"/>
      <c r="I85" s="24"/>
      <c r="J85" s="24"/>
      <c r="K85" s="24"/>
      <c r="L85" s="24"/>
      <c r="M85" s="24"/>
      <c r="N85" s="24"/>
      <c r="O85" s="24"/>
      <c r="P85" s="24"/>
      <c r="Q85" s="24"/>
      <c r="R85" s="24"/>
      <c r="S85" s="24"/>
      <c r="T85" s="24"/>
      <c r="U85" s="24"/>
      <c r="V85" s="24"/>
      <c r="W85" s="24"/>
      <c r="X85" s="24"/>
      <c r="Y85" s="24"/>
      <c r="Z85" s="24"/>
      <c r="AA85" s="24"/>
      <c r="AB85" s="24"/>
      <c r="AC85" s="24"/>
    </row>
    <row r="86" spans="1:29">
      <c r="A86" s="24"/>
      <c r="B86" s="24"/>
      <c r="C86" s="24"/>
      <c r="D86" s="24"/>
      <c r="F86" s="24"/>
      <c r="G86" s="24"/>
      <c r="H86" s="24"/>
      <c r="I86" s="24"/>
      <c r="J86" s="24"/>
      <c r="K86" s="24"/>
      <c r="L86" s="24"/>
      <c r="M86" s="24"/>
      <c r="N86" s="24"/>
      <c r="O86" s="24"/>
      <c r="P86" s="24"/>
      <c r="Q86" s="24"/>
      <c r="R86" s="24"/>
      <c r="S86" s="24"/>
      <c r="T86" s="24"/>
      <c r="U86" s="24"/>
      <c r="V86" s="24"/>
      <c r="W86" s="24"/>
      <c r="X86" s="24"/>
      <c r="Y86" s="24"/>
      <c r="Z86" s="24"/>
      <c r="AA86" s="24"/>
      <c r="AB86" s="24"/>
      <c r="AC86" s="24"/>
    </row>
    <row r="87" spans="1:29">
      <c r="A87" s="24"/>
      <c r="B87" s="24"/>
      <c r="C87" s="24"/>
      <c r="D87" s="24"/>
      <c r="F87" s="24"/>
      <c r="G87" s="24"/>
      <c r="H87" s="24"/>
      <c r="I87" s="24"/>
      <c r="J87" s="24"/>
      <c r="K87" s="24"/>
      <c r="L87" s="24"/>
      <c r="M87" s="24"/>
      <c r="N87" s="24"/>
      <c r="O87" s="24"/>
      <c r="P87" s="24"/>
      <c r="Q87" s="24"/>
      <c r="R87" s="24"/>
      <c r="S87" s="24"/>
      <c r="T87" s="24"/>
      <c r="U87" s="24"/>
      <c r="V87" s="24"/>
      <c r="W87" s="24"/>
      <c r="X87" s="24"/>
      <c r="Y87" s="24"/>
      <c r="Z87" s="24"/>
      <c r="AA87" s="24"/>
      <c r="AB87" s="24"/>
      <c r="AC87" s="24"/>
    </row>
    <row r="88" spans="1:29">
      <c r="A88" s="24"/>
      <c r="B88" s="24"/>
      <c r="C88" s="24"/>
      <c r="D88" s="24"/>
      <c r="F88" s="24"/>
      <c r="G88" s="24"/>
      <c r="H88" s="24"/>
      <c r="I88" s="24"/>
      <c r="J88" s="24"/>
      <c r="K88" s="24"/>
      <c r="L88" s="24"/>
      <c r="M88" s="24"/>
      <c r="N88" s="24"/>
      <c r="O88" s="24"/>
      <c r="P88" s="24"/>
      <c r="Q88" s="24"/>
      <c r="R88" s="24"/>
      <c r="S88" s="24"/>
      <c r="T88" s="24"/>
      <c r="U88" s="24"/>
      <c r="V88" s="24"/>
      <c r="W88" s="24"/>
      <c r="X88" s="24"/>
      <c r="Y88" s="24"/>
      <c r="Z88" s="24"/>
      <c r="AA88" s="24"/>
      <c r="AB88" s="24"/>
      <c r="AC88" s="24"/>
    </row>
    <row r="89" spans="1:29">
      <c r="A89" s="24"/>
      <c r="B89" s="24"/>
      <c r="C89" s="24"/>
      <c r="D89" s="24"/>
      <c r="F89" s="24"/>
      <c r="G89" s="24"/>
      <c r="H89" s="24"/>
      <c r="I89" s="24"/>
      <c r="J89" s="24"/>
      <c r="K89" s="24"/>
      <c r="L89" s="24"/>
      <c r="M89" s="24"/>
      <c r="N89" s="24"/>
      <c r="O89" s="24"/>
      <c r="P89" s="24"/>
      <c r="Q89" s="24"/>
      <c r="R89" s="24"/>
      <c r="S89" s="24"/>
      <c r="T89" s="24"/>
      <c r="U89" s="24"/>
      <c r="V89" s="24"/>
      <c r="W89" s="24"/>
      <c r="X89" s="24"/>
      <c r="Y89" s="24"/>
      <c r="Z89" s="24"/>
      <c r="AA89" s="24"/>
      <c r="AB89" s="24"/>
      <c r="AC89" s="24"/>
    </row>
    <row r="90" spans="1:29">
      <c r="A90" s="24"/>
      <c r="B90" s="24"/>
      <c r="C90" s="24"/>
      <c r="D90" s="24"/>
      <c r="F90" s="24"/>
      <c r="G90" s="24"/>
      <c r="H90" s="24"/>
      <c r="I90" s="24"/>
      <c r="J90" s="24"/>
      <c r="K90" s="24"/>
      <c r="L90" s="24"/>
      <c r="M90" s="24"/>
      <c r="N90" s="24"/>
      <c r="O90" s="24"/>
      <c r="P90" s="24"/>
      <c r="Q90" s="24"/>
      <c r="R90" s="24"/>
      <c r="S90" s="24"/>
      <c r="T90" s="24"/>
      <c r="U90" s="24"/>
      <c r="V90" s="24"/>
      <c r="W90" s="24"/>
      <c r="X90" s="24"/>
      <c r="Y90" s="24"/>
      <c r="Z90" s="24"/>
      <c r="AA90" s="24"/>
      <c r="AB90" s="24"/>
      <c r="AC90" s="24"/>
    </row>
    <row r="91" spans="1:29">
      <c r="A91" s="24"/>
      <c r="B91" s="24"/>
      <c r="C91" s="24"/>
      <c r="D91" s="24"/>
      <c r="F91" s="24"/>
      <c r="G91" s="24"/>
      <c r="H91" s="24"/>
      <c r="I91" s="24"/>
      <c r="J91" s="24"/>
      <c r="K91" s="24"/>
      <c r="L91" s="24"/>
      <c r="M91" s="24"/>
      <c r="N91" s="24"/>
      <c r="O91" s="24"/>
      <c r="P91" s="24"/>
      <c r="Q91" s="24"/>
      <c r="R91" s="24"/>
      <c r="S91" s="24"/>
      <c r="T91" s="24"/>
      <c r="U91" s="24"/>
      <c r="V91" s="24"/>
      <c r="W91" s="24"/>
      <c r="X91" s="24"/>
      <c r="Y91" s="24"/>
      <c r="Z91" s="24"/>
      <c r="AA91" s="24"/>
      <c r="AB91" s="24"/>
      <c r="AC91" s="24"/>
    </row>
    <row r="92" spans="1:29">
      <c r="A92" s="24"/>
      <c r="B92" s="24"/>
      <c r="C92" s="24"/>
      <c r="D92" s="24"/>
      <c r="F92" s="24"/>
      <c r="G92" s="24"/>
      <c r="H92" s="24"/>
      <c r="I92" s="24"/>
      <c r="J92" s="24"/>
      <c r="K92" s="24"/>
      <c r="L92" s="24"/>
      <c r="M92" s="24"/>
      <c r="N92" s="24"/>
      <c r="O92" s="24"/>
      <c r="P92" s="24"/>
      <c r="Q92" s="24"/>
      <c r="R92" s="24"/>
      <c r="S92" s="24"/>
      <c r="T92" s="24"/>
      <c r="U92" s="24"/>
      <c r="V92" s="24"/>
      <c r="W92" s="24"/>
      <c r="X92" s="24"/>
      <c r="Y92" s="24"/>
      <c r="Z92" s="24"/>
      <c r="AA92" s="24"/>
      <c r="AB92" s="24"/>
      <c r="AC92" s="24"/>
    </row>
    <row r="93" spans="1:29">
      <c r="A93" s="24"/>
      <c r="B93" s="24"/>
      <c r="C93" s="24"/>
      <c r="D93" s="24"/>
      <c r="F93" s="24"/>
      <c r="G93" s="24"/>
      <c r="H93" s="24"/>
      <c r="I93" s="24"/>
      <c r="J93" s="24"/>
      <c r="K93" s="24"/>
      <c r="L93" s="24"/>
      <c r="M93" s="24"/>
      <c r="N93" s="24"/>
      <c r="O93" s="24"/>
      <c r="P93" s="24"/>
      <c r="Q93" s="24"/>
      <c r="R93" s="24"/>
      <c r="S93" s="24"/>
      <c r="T93" s="24"/>
      <c r="U93" s="24"/>
      <c r="V93" s="24"/>
      <c r="W93" s="24"/>
      <c r="X93" s="24"/>
      <c r="Y93" s="24"/>
      <c r="Z93" s="24"/>
      <c r="AA93" s="24"/>
      <c r="AB93" s="24"/>
      <c r="AC93" s="24"/>
    </row>
    <row r="94" spans="1:29">
      <c r="A94" s="24"/>
      <c r="B94" s="24"/>
      <c r="C94" s="24"/>
      <c r="D94" s="24"/>
      <c r="F94" s="24"/>
      <c r="G94" s="24"/>
      <c r="H94" s="24"/>
      <c r="I94" s="24"/>
      <c r="J94" s="24"/>
      <c r="K94" s="24"/>
      <c r="L94" s="24"/>
      <c r="M94" s="24"/>
      <c r="N94" s="24"/>
      <c r="O94" s="24"/>
      <c r="P94" s="24"/>
      <c r="Q94" s="24"/>
      <c r="R94" s="24"/>
      <c r="S94" s="24"/>
      <c r="T94" s="24"/>
      <c r="U94" s="24"/>
      <c r="V94" s="24"/>
      <c r="W94" s="24"/>
      <c r="X94" s="24"/>
      <c r="Y94" s="24"/>
      <c r="Z94" s="24"/>
      <c r="AA94" s="24"/>
      <c r="AB94" s="24"/>
      <c r="AC94" s="24"/>
    </row>
    <row r="95" spans="1:29">
      <c r="A95" s="24"/>
      <c r="B95" s="24"/>
      <c r="C95" s="24"/>
      <c r="D95" s="24"/>
      <c r="F95" s="24"/>
      <c r="G95" s="24"/>
      <c r="H95" s="24"/>
      <c r="I95" s="24"/>
      <c r="J95" s="24"/>
      <c r="K95" s="24"/>
      <c r="L95" s="24"/>
      <c r="M95" s="24"/>
      <c r="N95" s="24"/>
      <c r="O95" s="24"/>
      <c r="P95" s="24"/>
      <c r="Q95" s="24"/>
      <c r="R95" s="24"/>
      <c r="S95" s="24"/>
      <c r="T95" s="24"/>
      <c r="U95" s="24"/>
      <c r="V95" s="24"/>
      <c r="W95" s="24"/>
      <c r="X95" s="24"/>
      <c r="Y95" s="24"/>
      <c r="Z95" s="24"/>
      <c r="AA95" s="24"/>
      <c r="AB95" s="24"/>
      <c r="AC95" s="24"/>
    </row>
    <row r="96" spans="1:29">
      <c r="A96" s="24"/>
      <c r="B96" s="24"/>
      <c r="C96" s="24"/>
      <c r="D96" s="24"/>
      <c r="F96" s="24"/>
      <c r="G96" s="24"/>
      <c r="H96" s="24"/>
      <c r="I96" s="24"/>
      <c r="J96" s="24"/>
      <c r="K96" s="24"/>
      <c r="L96" s="24"/>
      <c r="M96" s="24"/>
      <c r="N96" s="24"/>
      <c r="O96" s="24"/>
      <c r="P96" s="24"/>
      <c r="Q96" s="24"/>
      <c r="R96" s="24"/>
      <c r="S96" s="24"/>
      <c r="T96" s="24"/>
      <c r="U96" s="24"/>
      <c r="V96" s="24"/>
      <c r="W96" s="24"/>
      <c r="X96" s="24"/>
      <c r="Y96" s="24"/>
      <c r="Z96" s="24"/>
      <c r="AA96" s="24"/>
      <c r="AB96" s="24"/>
      <c r="AC96" s="24"/>
    </row>
    <row r="97" spans="1:29">
      <c r="A97" s="24"/>
      <c r="B97" s="24"/>
      <c r="C97" s="24"/>
      <c r="D97" s="24"/>
      <c r="F97" s="24"/>
      <c r="G97" s="24"/>
      <c r="H97" s="24"/>
      <c r="I97" s="24"/>
      <c r="J97" s="24"/>
      <c r="K97" s="24"/>
      <c r="L97" s="24"/>
      <c r="M97" s="24"/>
      <c r="N97" s="24"/>
      <c r="O97" s="24"/>
      <c r="P97" s="24"/>
      <c r="Q97" s="24"/>
      <c r="R97" s="24"/>
      <c r="S97" s="24"/>
      <c r="T97" s="24"/>
      <c r="U97" s="24"/>
      <c r="V97" s="24"/>
      <c r="W97" s="24"/>
      <c r="X97" s="24"/>
      <c r="Y97" s="24"/>
      <c r="Z97" s="24"/>
      <c r="AA97" s="24"/>
      <c r="AB97" s="24"/>
      <c r="AC97" s="24"/>
    </row>
    <row r="98" spans="1:29">
      <c r="A98" s="24"/>
      <c r="B98" s="24"/>
      <c r="C98" s="24"/>
      <c r="D98" s="24"/>
      <c r="F98" s="24"/>
      <c r="G98" s="24"/>
      <c r="H98" s="24"/>
      <c r="I98" s="24"/>
      <c r="J98" s="24"/>
      <c r="K98" s="24"/>
      <c r="L98" s="24"/>
      <c r="M98" s="24"/>
      <c r="N98" s="24"/>
      <c r="O98" s="24"/>
      <c r="P98" s="24"/>
      <c r="Q98" s="24"/>
      <c r="R98" s="24"/>
      <c r="S98" s="24"/>
      <c r="T98" s="24"/>
      <c r="U98" s="24"/>
      <c r="V98" s="24"/>
      <c r="W98" s="24"/>
      <c r="X98" s="24"/>
      <c r="Y98" s="24"/>
      <c r="Z98" s="24"/>
      <c r="AA98" s="24"/>
      <c r="AB98" s="24"/>
      <c r="AC98" s="24"/>
    </row>
    <row r="99" spans="1:29">
      <c r="A99" s="24"/>
      <c r="B99" s="24"/>
      <c r="C99" s="24"/>
      <c r="D99" s="24"/>
      <c r="F99" s="24"/>
      <c r="G99" s="24"/>
      <c r="H99" s="24"/>
      <c r="I99" s="24"/>
      <c r="J99" s="24"/>
      <c r="K99" s="24"/>
      <c r="L99" s="24"/>
      <c r="M99" s="24"/>
      <c r="N99" s="24"/>
      <c r="O99" s="24"/>
      <c r="P99" s="24"/>
      <c r="Q99" s="24"/>
      <c r="R99" s="24"/>
      <c r="S99" s="24"/>
      <c r="T99" s="24"/>
      <c r="U99" s="24"/>
      <c r="V99" s="24"/>
      <c r="W99" s="24"/>
      <c r="X99" s="24"/>
      <c r="Y99" s="24"/>
      <c r="Z99" s="24"/>
      <c r="AA99" s="24"/>
      <c r="AB99" s="24"/>
      <c r="AC99" s="24"/>
    </row>
    <row r="100" spans="1:29">
      <c r="A100" s="24"/>
      <c r="B100" s="24"/>
      <c r="C100" s="24"/>
      <c r="D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row>
    <row r="101" spans="1:29">
      <c r="A101" s="24"/>
      <c r="B101" s="24"/>
      <c r="C101" s="24"/>
      <c r="D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row>
    <row r="102" spans="1:29">
      <c r="A102" s="24"/>
      <c r="B102" s="24"/>
      <c r="C102" s="24"/>
      <c r="D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row>
    <row r="103" spans="1:29">
      <c r="A103" s="24"/>
      <c r="B103" s="24"/>
      <c r="C103" s="24"/>
      <c r="D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row>
    <row r="104" spans="1:29">
      <c r="A104" s="24"/>
      <c r="B104" s="24"/>
      <c r="C104" s="24"/>
      <c r="D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row>
    <row r="105" spans="1:29">
      <c r="A105" s="24"/>
      <c r="B105" s="24"/>
      <c r="C105" s="24"/>
      <c r="D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row>
    <row r="106" spans="1:29">
      <c r="A106" s="24"/>
      <c r="B106" s="24"/>
      <c r="C106" s="24"/>
      <c r="D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row>
    <row r="107" spans="1:29">
      <c r="A107" s="24"/>
      <c r="B107" s="24"/>
      <c r="C107" s="24"/>
      <c r="D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row>
    <row r="108" spans="1:29">
      <c r="A108" s="24"/>
      <c r="B108" s="24"/>
      <c r="C108" s="24"/>
      <c r="D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row>
    <row r="109" spans="1:29">
      <c r="A109" s="24"/>
      <c r="B109" s="24"/>
      <c r="C109" s="24"/>
      <c r="D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row>
    <row r="110" spans="1:29">
      <c r="A110" s="24"/>
      <c r="B110" s="24"/>
      <c r="C110" s="24"/>
      <c r="D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row>
    <row r="111" spans="1:29">
      <c r="A111" s="24"/>
      <c r="B111" s="24"/>
      <c r="C111" s="24"/>
      <c r="D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row>
    <row r="112" spans="1:29">
      <c r="A112" s="24"/>
      <c r="B112" s="24"/>
      <c r="C112" s="24"/>
      <c r="D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row>
    <row r="113" spans="1:29">
      <c r="A113" s="24"/>
      <c r="B113" s="24"/>
      <c r="C113" s="24"/>
      <c r="D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row>
    <row r="114" spans="1:29">
      <c r="A114" s="24"/>
      <c r="B114" s="24"/>
      <c r="C114" s="24"/>
      <c r="D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row>
    <row r="115" spans="1:29">
      <c r="A115" s="24"/>
      <c r="B115" s="24"/>
      <c r="C115" s="24"/>
      <c r="D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row>
    <row r="116" spans="1:29">
      <c r="A116" s="24"/>
      <c r="B116" s="24"/>
      <c r="C116" s="24"/>
      <c r="D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row>
    <row r="117" spans="1:29">
      <c r="A117" s="24"/>
      <c r="B117" s="24"/>
      <c r="C117" s="24"/>
      <c r="D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row>
    <row r="118" spans="1:29">
      <c r="A118" s="24"/>
      <c r="B118" s="24"/>
      <c r="C118" s="24"/>
      <c r="D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row>
    <row r="119" spans="1:29">
      <c r="A119" s="24"/>
      <c r="B119" s="24"/>
      <c r="C119" s="24"/>
      <c r="D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row>
    <row r="120" spans="1:29">
      <c r="A120" s="24"/>
      <c r="B120" s="24"/>
      <c r="C120" s="24"/>
      <c r="D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row>
    <row r="121" spans="1:29">
      <c r="A121" s="24"/>
      <c r="B121" s="24"/>
      <c r="C121" s="24"/>
      <c r="D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row>
    <row r="122" spans="1:29">
      <c r="A122" s="24"/>
      <c r="B122" s="24"/>
      <c r="C122" s="24"/>
      <c r="D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row>
    <row r="123" spans="1:29">
      <c r="A123" s="24"/>
      <c r="B123" s="24"/>
      <c r="C123" s="24"/>
      <c r="D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row>
    <row r="124" spans="1:29">
      <c r="A124" s="24"/>
      <c r="B124" s="24"/>
      <c r="C124" s="24"/>
      <c r="D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row>
    <row r="125" spans="1:29">
      <c r="A125" s="24"/>
      <c r="B125" s="24"/>
      <c r="C125" s="24"/>
      <c r="D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row>
    <row r="126" spans="1:29">
      <c r="A126" s="24"/>
      <c r="B126" s="24"/>
      <c r="C126" s="24"/>
      <c r="D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row>
    <row r="127" spans="1:29">
      <c r="A127" s="24"/>
      <c r="B127" s="24"/>
      <c r="C127" s="24"/>
      <c r="D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row>
    <row r="128" spans="1:29">
      <c r="A128" s="24"/>
      <c r="B128" s="24"/>
      <c r="C128" s="24"/>
      <c r="D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row>
    <row r="129" spans="1:29">
      <c r="A129" s="24"/>
      <c r="B129" s="24"/>
      <c r="C129" s="24"/>
      <c r="D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row>
    <row r="130" spans="1:29">
      <c r="A130" s="24"/>
      <c r="B130" s="24"/>
      <c r="C130" s="24"/>
      <c r="D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row>
    <row r="131" spans="1:29">
      <c r="A131" s="24"/>
      <c r="B131" s="24"/>
      <c r="C131" s="24"/>
      <c r="D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row>
    <row r="132" spans="1:29">
      <c r="A132" s="24"/>
      <c r="B132" s="24"/>
      <c r="C132" s="24"/>
      <c r="D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row>
    <row r="133" spans="1:29">
      <c r="A133" s="24"/>
      <c r="B133" s="24"/>
      <c r="C133" s="24"/>
      <c r="D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row>
    <row r="134" spans="1:29">
      <c r="A134" s="24"/>
      <c r="B134" s="24"/>
      <c r="C134" s="24"/>
      <c r="D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row>
    <row r="135" spans="1:29">
      <c r="A135" s="24"/>
      <c r="B135" s="24"/>
      <c r="C135" s="24"/>
      <c r="D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row>
    <row r="136" spans="1:29">
      <c r="A136" s="24"/>
      <c r="B136" s="24"/>
      <c r="C136" s="24"/>
      <c r="D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row>
    <row r="137" spans="1:29">
      <c r="A137" s="24"/>
      <c r="B137" s="24"/>
      <c r="C137" s="24"/>
      <c r="D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row>
    <row r="138" spans="1:29">
      <c r="A138" s="24"/>
      <c r="B138" s="24"/>
      <c r="C138" s="24"/>
      <c r="D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row>
    <row r="139" spans="1:29">
      <c r="A139" s="24"/>
      <c r="B139" s="24"/>
      <c r="C139" s="24"/>
      <c r="D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row>
    <row r="140" spans="1:29">
      <c r="A140" s="24"/>
      <c r="B140" s="24"/>
      <c r="C140" s="24"/>
      <c r="D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row>
    <row r="141" spans="1:29">
      <c r="A141" s="24"/>
      <c r="B141" s="24"/>
      <c r="C141" s="24"/>
      <c r="D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row>
    <row r="142" spans="1:29">
      <c r="A142" s="24"/>
      <c r="B142" s="24"/>
      <c r="C142" s="24"/>
      <c r="D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row>
    <row r="143" spans="1:29">
      <c r="A143" s="24"/>
      <c r="B143" s="24"/>
      <c r="C143" s="24"/>
      <c r="D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row>
    <row r="144" spans="1:29">
      <c r="A144" s="24"/>
      <c r="B144" s="24"/>
      <c r="C144" s="24"/>
      <c r="D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row>
    <row r="145" spans="1:29">
      <c r="A145" s="24"/>
      <c r="B145" s="24"/>
      <c r="C145" s="24"/>
      <c r="D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row>
    <row r="146" spans="1:29">
      <c r="A146" s="24"/>
      <c r="B146" s="24"/>
      <c r="C146" s="24"/>
      <c r="D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row>
    <row r="147" spans="1:29">
      <c r="A147" s="24"/>
      <c r="B147" s="24"/>
      <c r="C147" s="24"/>
      <c r="D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row>
    <row r="148" spans="1:29">
      <c r="A148" s="24"/>
      <c r="B148" s="24"/>
      <c r="C148" s="24"/>
      <c r="D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row>
    <row r="149" spans="1:29">
      <c r="A149" s="24"/>
      <c r="B149" s="24"/>
      <c r="C149" s="24"/>
      <c r="D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row>
    <row r="150" spans="1:29">
      <c r="A150" s="24"/>
      <c r="B150" s="24"/>
      <c r="C150" s="24"/>
      <c r="D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row>
    <row r="151" spans="1:29">
      <c r="A151" s="24"/>
      <c r="B151" s="24"/>
      <c r="C151" s="24"/>
      <c r="D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row>
    <row r="152" spans="1:29">
      <c r="A152" s="24"/>
      <c r="B152" s="24"/>
      <c r="C152" s="24"/>
      <c r="D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row>
    <row r="153" spans="1:29">
      <c r="A153" s="24"/>
      <c r="B153" s="24"/>
      <c r="C153" s="24"/>
      <c r="D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row>
    <row r="154" spans="1:29">
      <c r="A154" s="24"/>
      <c r="B154" s="24"/>
      <c r="C154" s="24"/>
      <c r="D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row>
    <row r="155" spans="1:29">
      <c r="A155" s="24"/>
      <c r="B155" s="24"/>
      <c r="C155" s="24"/>
      <c r="D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row>
    <row r="156" spans="1:29">
      <c r="A156" s="24"/>
      <c r="B156" s="24"/>
      <c r="C156" s="24"/>
      <c r="D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row>
    <row r="157" spans="1:29">
      <c r="A157" s="24"/>
      <c r="B157" s="24"/>
      <c r="C157" s="24"/>
      <c r="D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row>
    <row r="158" spans="1:29">
      <c r="A158" s="24"/>
      <c r="B158" s="24"/>
      <c r="C158" s="24"/>
      <c r="D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row>
    <row r="159" spans="1:29">
      <c r="A159" s="24"/>
      <c r="B159" s="24"/>
      <c r="C159" s="24"/>
      <c r="D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row>
    <row r="160" spans="1:29">
      <c r="A160" s="24"/>
      <c r="B160" s="24"/>
      <c r="C160" s="24"/>
      <c r="D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row>
    <row r="161" spans="1:29">
      <c r="A161" s="24"/>
      <c r="B161" s="24"/>
      <c r="C161" s="24"/>
      <c r="D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row>
    <row r="162" spans="1:29">
      <c r="A162" s="24"/>
      <c r="B162" s="24"/>
      <c r="C162" s="24"/>
      <c r="D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row>
    <row r="163" spans="1:29">
      <c r="A163" s="24"/>
      <c r="B163" s="24"/>
      <c r="C163" s="24"/>
      <c r="D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row>
    <row r="164" spans="1:29">
      <c r="A164" s="24"/>
      <c r="B164" s="24"/>
      <c r="C164" s="24"/>
      <c r="D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row>
    <row r="165" spans="1:29">
      <c r="A165" s="24"/>
      <c r="B165" s="24"/>
      <c r="C165" s="24"/>
      <c r="D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row>
    <row r="166" spans="1:29">
      <c r="A166" s="24"/>
      <c r="B166" s="24"/>
      <c r="C166" s="24"/>
      <c r="D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row>
    <row r="167" spans="1:29">
      <c r="A167" s="24"/>
      <c r="B167" s="24"/>
      <c r="C167" s="24"/>
      <c r="D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row>
    <row r="168" spans="1:29">
      <c r="A168" s="24"/>
      <c r="B168" s="24"/>
      <c r="C168" s="24"/>
      <c r="D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row>
    <row r="169" spans="1:29">
      <c r="A169" s="24"/>
      <c r="B169" s="24"/>
      <c r="C169" s="24"/>
      <c r="D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row>
    <row r="170" spans="1:29">
      <c r="A170" s="24"/>
      <c r="B170" s="24"/>
      <c r="C170" s="24"/>
      <c r="D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row>
    <row r="171" spans="1:29">
      <c r="A171" s="24"/>
      <c r="B171" s="24"/>
      <c r="C171" s="24"/>
      <c r="D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row>
    <row r="172" spans="1:29">
      <c r="A172" s="24"/>
      <c r="B172" s="24"/>
      <c r="C172" s="24"/>
      <c r="D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row>
    <row r="173" spans="1:29">
      <c r="A173" s="24"/>
      <c r="B173" s="24"/>
      <c r="C173" s="24"/>
      <c r="D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row>
    <row r="174" spans="1:29">
      <c r="A174" s="24"/>
      <c r="B174" s="24"/>
      <c r="C174" s="24"/>
      <c r="D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row>
    <row r="175" spans="1:29">
      <c r="A175" s="24"/>
      <c r="B175" s="24"/>
      <c r="C175" s="24"/>
      <c r="D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row>
    <row r="176" spans="1:29">
      <c r="A176" s="24"/>
      <c r="B176" s="24"/>
      <c r="C176" s="24"/>
      <c r="D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row>
    <row r="177" spans="1:29">
      <c r="A177" s="24"/>
      <c r="B177" s="24"/>
      <c r="C177" s="24"/>
      <c r="D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row>
    <row r="178" spans="1:29">
      <c r="A178" s="24"/>
      <c r="B178" s="24"/>
      <c r="C178" s="24"/>
      <c r="D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row>
    <row r="179" spans="1:29">
      <c r="A179" s="24"/>
      <c r="B179" s="24"/>
      <c r="C179" s="24"/>
      <c r="D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row>
    <row r="180" spans="1:29">
      <c r="A180" s="24"/>
      <c r="B180" s="24"/>
      <c r="C180" s="24"/>
      <c r="D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row>
    <row r="181" spans="1:29">
      <c r="A181" s="24"/>
      <c r="B181" s="24"/>
      <c r="C181" s="24"/>
      <c r="D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row>
    <row r="182" spans="1:29">
      <c r="A182" s="24"/>
      <c r="B182" s="24"/>
      <c r="C182" s="24"/>
      <c r="D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row>
    <row r="183" spans="1:29">
      <c r="A183" s="24"/>
      <c r="B183" s="24"/>
      <c r="C183" s="24"/>
      <c r="D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row>
    <row r="184" spans="1:29">
      <c r="A184" s="24"/>
      <c r="B184" s="24"/>
      <c r="C184" s="24"/>
      <c r="D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row>
    <row r="185" spans="1:29">
      <c r="A185" s="24"/>
      <c r="B185" s="24"/>
      <c r="C185" s="24"/>
      <c r="D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row>
    <row r="186" spans="1:29">
      <c r="A186" s="24"/>
      <c r="B186" s="24"/>
      <c r="C186" s="24"/>
      <c r="D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row>
    <row r="187" spans="1:29">
      <c r="A187" s="24"/>
      <c r="B187" s="24"/>
      <c r="C187" s="24"/>
      <c r="D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row>
    <row r="188" spans="1:29">
      <c r="A188" s="24"/>
      <c r="B188" s="24"/>
      <c r="C188" s="24"/>
      <c r="D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row>
    <row r="189" spans="1:29">
      <c r="A189" s="24"/>
      <c r="B189" s="24"/>
      <c r="C189" s="24"/>
      <c r="D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row>
    <row r="190" spans="1:29">
      <c r="A190" s="24"/>
      <c r="B190" s="24"/>
      <c r="C190" s="24"/>
      <c r="D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row>
    <row r="191" spans="1:29">
      <c r="A191" s="24"/>
      <c r="B191" s="24"/>
      <c r="C191" s="24"/>
      <c r="D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row>
    <row r="192" spans="1:29">
      <c r="A192" s="24"/>
      <c r="B192" s="24"/>
      <c r="C192" s="24"/>
      <c r="D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row>
    <row r="193" spans="1:29">
      <c r="A193" s="24"/>
      <c r="B193" s="24"/>
      <c r="C193" s="24"/>
      <c r="D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row>
    <row r="194" spans="1:29">
      <c r="A194" s="24"/>
      <c r="B194" s="24"/>
      <c r="C194" s="24"/>
      <c r="D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row>
    <row r="195" spans="1:29">
      <c r="A195" s="24"/>
      <c r="B195" s="24"/>
      <c r="C195" s="24"/>
      <c r="D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row>
    <row r="196" spans="1:29">
      <c r="A196" s="24"/>
      <c r="B196" s="24"/>
      <c r="C196" s="24"/>
      <c r="D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row>
    <row r="197" spans="1:29">
      <c r="A197" s="24"/>
      <c r="B197" s="24"/>
      <c r="C197" s="24"/>
      <c r="D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row>
    <row r="198" spans="1:29">
      <c r="A198" s="24"/>
      <c r="B198" s="24"/>
      <c r="C198" s="24"/>
      <c r="D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row>
    <row r="199" spans="1:29">
      <c r="A199" s="24"/>
      <c r="B199" s="24"/>
      <c r="C199" s="24"/>
      <c r="D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row>
    <row r="200" spans="1:29">
      <c r="A200" s="24"/>
      <c r="B200" s="24"/>
      <c r="C200" s="24"/>
      <c r="D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row>
    <row r="201" spans="1:29">
      <c r="A201" s="24"/>
      <c r="B201" s="24"/>
      <c r="C201" s="24"/>
      <c r="D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row>
    <row r="202" spans="1:29">
      <c r="A202" s="24"/>
      <c r="B202" s="24"/>
      <c r="C202" s="24"/>
      <c r="D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row>
    <row r="203" spans="1:29">
      <c r="A203" s="24"/>
      <c r="B203" s="24"/>
      <c r="C203" s="24"/>
      <c r="D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row>
    <row r="204" spans="1:29">
      <c r="A204" s="24"/>
      <c r="B204" s="24"/>
      <c r="C204" s="24"/>
      <c r="D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row>
    <row r="205" spans="1:29">
      <c r="A205" s="24"/>
      <c r="B205" s="24"/>
      <c r="C205" s="24"/>
      <c r="D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row>
    <row r="206" spans="1:29">
      <c r="A206" s="24"/>
      <c r="B206" s="24"/>
      <c r="C206" s="24"/>
      <c r="D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row>
    <row r="207" spans="1:29">
      <c r="A207" s="24"/>
      <c r="B207" s="24"/>
      <c r="C207" s="24"/>
      <c r="D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row>
    <row r="208" spans="1:29">
      <c r="A208" s="24"/>
      <c r="B208" s="24"/>
      <c r="C208" s="24"/>
      <c r="D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row>
    <row r="209" spans="1:29">
      <c r="A209" s="24"/>
      <c r="B209" s="24"/>
      <c r="C209" s="24"/>
      <c r="D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row>
    <row r="210" spans="1:29">
      <c r="A210" s="24"/>
      <c r="B210" s="24"/>
      <c r="C210" s="24"/>
      <c r="D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row>
    <row r="211" spans="1:29">
      <c r="A211" s="24"/>
      <c r="B211" s="24"/>
      <c r="C211" s="24"/>
      <c r="D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row>
    <row r="212" spans="1:29">
      <c r="A212" s="24"/>
      <c r="B212" s="24"/>
      <c r="C212" s="24"/>
      <c r="D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row>
    <row r="213" spans="1:29">
      <c r="A213" s="24"/>
      <c r="B213" s="24"/>
      <c r="C213" s="24"/>
      <c r="D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row>
    <row r="214" spans="1:29">
      <c r="A214" s="24"/>
      <c r="B214" s="24"/>
      <c r="C214" s="24"/>
      <c r="D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row>
    <row r="215" spans="1:29">
      <c r="A215" s="24"/>
      <c r="B215" s="24"/>
      <c r="C215" s="24"/>
      <c r="D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row>
    <row r="216" spans="1:29">
      <c r="A216" s="24"/>
      <c r="B216" s="24"/>
      <c r="C216" s="24"/>
      <c r="D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row>
    <row r="217" spans="1:29">
      <c r="A217" s="24"/>
      <c r="B217" s="24"/>
      <c r="C217" s="24"/>
      <c r="D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row>
    <row r="218" spans="1:29">
      <c r="A218" s="24"/>
      <c r="B218" s="24"/>
      <c r="C218" s="24"/>
      <c r="D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row>
    <row r="219" spans="1:29">
      <c r="A219" s="24"/>
      <c r="B219" s="24"/>
      <c r="C219" s="24"/>
      <c r="D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row>
    <row r="220" spans="1:29">
      <c r="A220" s="24"/>
      <c r="B220" s="24"/>
      <c r="C220" s="24"/>
      <c r="D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row>
    <row r="221" spans="1:29">
      <c r="A221" s="24"/>
      <c r="B221" s="24"/>
      <c r="C221" s="24"/>
      <c r="D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row>
    <row r="222" spans="1:29">
      <c r="A222" s="24"/>
      <c r="B222" s="24"/>
      <c r="C222" s="24"/>
      <c r="D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row>
    <row r="223" spans="1:29">
      <c r="J223" s="24"/>
      <c r="K223" s="24"/>
      <c r="L223" s="24"/>
      <c r="M223" s="24"/>
      <c r="N223" s="24"/>
      <c r="O223" s="24"/>
      <c r="P223" s="24"/>
      <c r="Q223" s="24"/>
      <c r="R223" s="24"/>
      <c r="S223" s="24"/>
      <c r="T223" s="24"/>
      <c r="U223" s="24"/>
      <c r="V223" s="24"/>
      <c r="W223" s="24"/>
      <c r="X223" s="24"/>
      <c r="Y223" s="24"/>
      <c r="Z223" s="24"/>
      <c r="AA223" s="24"/>
      <c r="AB223" s="24"/>
      <c r="AC223" s="24"/>
    </row>
    <row r="224" spans="1:29">
      <c r="J224" s="24"/>
      <c r="K224" s="24"/>
      <c r="L224" s="24"/>
      <c r="M224" s="24"/>
      <c r="N224" s="24"/>
      <c r="O224" s="24"/>
      <c r="P224" s="24"/>
      <c r="Q224" s="24"/>
      <c r="R224" s="24"/>
      <c r="S224" s="24"/>
      <c r="T224" s="24"/>
      <c r="U224" s="24"/>
      <c r="V224" s="24"/>
      <c r="W224" s="24"/>
      <c r="X224" s="24"/>
      <c r="Y224" s="24"/>
      <c r="Z224" s="24"/>
      <c r="AA224" s="24"/>
      <c r="AB224" s="24"/>
      <c r="AC224" s="24"/>
    </row>
    <row r="225" spans="10:29">
      <c r="J225" s="24"/>
      <c r="K225" s="24"/>
      <c r="L225" s="24"/>
      <c r="M225" s="24"/>
      <c r="N225" s="24"/>
      <c r="O225" s="24"/>
      <c r="P225" s="24"/>
      <c r="Q225" s="24"/>
      <c r="R225" s="24"/>
      <c r="S225" s="24"/>
      <c r="T225" s="24"/>
      <c r="U225" s="24"/>
      <c r="V225" s="24"/>
      <c r="W225" s="24"/>
      <c r="X225" s="24"/>
      <c r="Y225" s="24"/>
      <c r="Z225" s="24"/>
      <c r="AA225" s="24"/>
      <c r="AB225" s="24"/>
      <c r="AC225" s="24"/>
    </row>
    <row r="226" spans="10:29">
      <c r="J226" s="24"/>
      <c r="K226" s="24"/>
      <c r="L226" s="24"/>
      <c r="M226" s="24"/>
      <c r="N226" s="24"/>
      <c r="O226" s="24"/>
      <c r="P226" s="24"/>
      <c r="Q226" s="24"/>
      <c r="R226" s="24"/>
      <c r="S226" s="24"/>
      <c r="T226" s="24"/>
      <c r="U226" s="24"/>
      <c r="V226" s="24"/>
      <c r="W226" s="24"/>
      <c r="X226" s="24"/>
      <c r="Y226" s="24"/>
      <c r="Z226" s="24"/>
      <c r="AA226" s="24"/>
      <c r="AB226" s="24"/>
      <c r="AC226" s="24"/>
    </row>
    <row r="227" spans="10:29">
      <c r="J227" s="24"/>
      <c r="K227" s="24"/>
      <c r="L227" s="24"/>
      <c r="M227" s="24"/>
      <c r="N227" s="24"/>
      <c r="O227" s="24"/>
      <c r="P227" s="24"/>
      <c r="Q227" s="24"/>
      <c r="R227" s="24"/>
      <c r="S227" s="24"/>
      <c r="T227" s="24"/>
      <c r="U227" s="24"/>
      <c r="V227" s="24"/>
      <c r="W227" s="24"/>
      <c r="X227" s="24"/>
      <c r="Y227" s="24"/>
      <c r="Z227" s="24"/>
      <c r="AA227" s="24"/>
      <c r="AB227" s="24"/>
      <c r="AC227" s="24"/>
    </row>
    <row r="228" spans="10:29">
      <c r="J228" s="24"/>
      <c r="K228" s="24"/>
      <c r="L228" s="24"/>
      <c r="M228" s="24"/>
      <c r="N228" s="24"/>
      <c r="O228" s="24"/>
      <c r="P228" s="24"/>
      <c r="Q228" s="24"/>
      <c r="R228" s="24"/>
      <c r="S228" s="24"/>
      <c r="T228" s="24"/>
      <c r="U228" s="24"/>
      <c r="V228" s="24"/>
      <c r="W228" s="24"/>
      <c r="X228" s="24"/>
      <c r="Y228" s="24"/>
      <c r="Z228" s="24"/>
      <c r="AA228" s="24"/>
      <c r="AB228" s="24"/>
      <c r="AC228" s="24"/>
    </row>
  </sheetData>
  <sheetProtection password="CF35" sheet="1" objects="1" scenarios="1"/>
  <protectedRanges>
    <protectedRange sqref="F4:G14" name="Plage1"/>
  </protectedRanges>
  <mergeCells count="4">
    <mergeCell ref="A9:A14"/>
    <mergeCell ref="A1:I1"/>
    <mergeCell ref="A4:A5"/>
    <mergeCell ref="A6:A8"/>
  </mergeCells>
  <dataValidations count="1">
    <dataValidation type="list" allowBlank="1" showInputMessage="1" showErrorMessage="1" sqref="F4:F14">
      <formula1>"OUI,NON"</formula1>
    </dataValidation>
  </dataValidations>
  <pageMargins left="0.23622047244094488" right="0.23622047244094488" top="0.19685039370078741" bottom="0.19685039370078741" header="0.31496062992125984" footer="0.31496062992125984"/>
  <pageSetup paperSize="9" scale="7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Z46"/>
  <sheetViews>
    <sheetView showGridLines="0" topLeftCell="B10" zoomScale="130" zoomScaleNormal="130" workbookViewId="0">
      <selection activeCell="F11" sqref="F11"/>
    </sheetView>
  </sheetViews>
  <sheetFormatPr baseColWidth="10" defaultColWidth="11.42578125" defaultRowHeight="12.75"/>
  <cols>
    <col min="1" max="1" width="4.42578125" style="23" customWidth="1"/>
    <col min="2" max="2" width="40.5703125" style="10" customWidth="1"/>
    <col min="3" max="3" width="23.42578125" style="10" customWidth="1"/>
    <col min="4" max="4" width="16.140625" style="10" customWidth="1"/>
    <col min="5" max="5" width="2.5703125" style="24" customWidth="1"/>
    <col min="6" max="6" width="19" style="10" customWidth="1"/>
    <col min="7" max="7" width="40" style="10" bestFit="1" customWidth="1"/>
    <col min="8" max="8" width="28.5703125" style="10" customWidth="1"/>
    <col min="9" max="9" width="31.140625" style="10" customWidth="1"/>
    <col min="10" max="16384" width="11.42578125" style="23"/>
  </cols>
  <sheetData>
    <row r="1" spans="1:52" ht="19.5" thickBot="1">
      <c r="A1" s="154" t="s">
        <v>82</v>
      </c>
      <c r="B1" s="159"/>
      <c r="C1" s="159"/>
      <c r="D1" s="159"/>
      <c r="E1" s="159"/>
      <c r="F1" s="159"/>
      <c r="G1" s="159"/>
      <c r="H1" s="159"/>
      <c r="I1" s="160"/>
    </row>
    <row r="3" spans="1:52" ht="38.450000000000003" customHeight="1">
      <c r="A3" s="137" t="s">
        <v>227</v>
      </c>
      <c r="B3" s="88" t="s">
        <v>0</v>
      </c>
      <c r="C3" s="88" t="s">
        <v>15</v>
      </c>
      <c r="D3" s="88" t="s">
        <v>2</v>
      </c>
      <c r="F3" s="27" t="s">
        <v>94</v>
      </c>
      <c r="G3" s="28" t="s">
        <v>130</v>
      </c>
      <c r="H3" s="29" t="s">
        <v>3</v>
      </c>
      <c r="I3" s="30" t="s">
        <v>95</v>
      </c>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1:52" ht="51" customHeight="1" thickBot="1">
      <c r="A4" s="157" t="s">
        <v>16</v>
      </c>
      <c r="B4" s="32" t="s">
        <v>172</v>
      </c>
      <c r="C4" s="33" t="s">
        <v>102</v>
      </c>
      <c r="D4" s="33" t="s">
        <v>102</v>
      </c>
      <c r="E4" s="89"/>
      <c r="F4" s="35" t="s">
        <v>97</v>
      </c>
      <c r="G4" s="66"/>
      <c r="H4" s="90"/>
      <c r="I4" s="90" t="s">
        <v>83</v>
      </c>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1:52" ht="48.6" customHeight="1" thickBot="1">
      <c r="A5" s="157"/>
      <c r="B5" s="39" t="s">
        <v>263</v>
      </c>
      <c r="C5" s="92" t="s">
        <v>102</v>
      </c>
      <c r="D5" s="92" t="s">
        <v>102</v>
      </c>
      <c r="E5" s="89"/>
      <c r="F5" s="35" t="s">
        <v>97</v>
      </c>
      <c r="G5" s="66"/>
      <c r="H5" s="90"/>
      <c r="I5" s="90" t="s">
        <v>120</v>
      </c>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52" ht="41.45" customHeight="1" thickBot="1">
      <c r="A6" s="157"/>
      <c r="B6" s="39" t="s">
        <v>173</v>
      </c>
      <c r="C6" s="92" t="s">
        <v>84</v>
      </c>
      <c r="D6" s="92" t="s">
        <v>102</v>
      </c>
      <c r="E6" s="89"/>
      <c r="F6" s="35" t="s">
        <v>97</v>
      </c>
      <c r="G6" s="66"/>
      <c r="H6" s="90" t="s">
        <v>85</v>
      </c>
      <c r="I6" s="90"/>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52" ht="39" thickBot="1">
      <c r="A7" s="157"/>
      <c r="B7" s="39" t="s">
        <v>174</v>
      </c>
      <c r="C7" s="92" t="s">
        <v>86</v>
      </c>
      <c r="D7" s="92" t="s">
        <v>102</v>
      </c>
      <c r="E7" s="89"/>
      <c r="F7" s="35" t="s">
        <v>97</v>
      </c>
      <c r="G7" s="66"/>
      <c r="H7" s="90" t="s">
        <v>258</v>
      </c>
      <c r="I7" s="90" t="s">
        <v>205</v>
      </c>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1:52" ht="53.45" customHeight="1" thickBot="1">
      <c r="A8" s="157"/>
      <c r="B8" s="39" t="s">
        <v>175</v>
      </c>
      <c r="C8" s="92" t="s">
        <v>125</v>
      </c>
      <c r="D8" s="92" t="s">
        <v>102</v>
      </c>
      <c r="E8" s="89"/>
      <c r="F8" s="35" t="s">
        <v>97</v>
      </c>
      <c r="G8" s="66"/>
      <c r="H8" s="90" t="s">
        <v>87</v>
      </c>
      <c r="I8" s="90" t="s">
        <v>205</v>
      </c>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1:52" ht="48" customHeight="1" thickBot="1">
      <c r="A9" s="146" t="s">
        <v>22</v>
      </c>
      <c r="B9" s="42" t="s">
        <v>178</v>
      </c>
      <c r="C9" s="43" t="s">
        <v>39</v>
      </c>
      <c r="D9" s="43" t="s">
        <v>102</v>
      </c>
      <c r="E9" s="89"/>
      <c r="F9" s="35" t="s">
        <v>97</v>
      </c>
      <c r="G9" s="93"/>
      <c r="H9" s="94" t="s">
        <v>21</v>
      </c>
      <c r="I9" s="94"/>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row>
    <row r="10" spans="1:52" ht="64.5" customHeight="1" thickBot="1">
      <c r="A10" s="146"/>
      <c r="B10" s="142" t="s">
        <v>179</v>
      </c>
      <c r="C10" s="43" t="s">
        <v>88</v>
      </c>
      <c r="D10" s="43" t="s">
        <v>102</v>
      </c>
      <c r="E10" s="89"/>
      <c r="F10" s="35" t="s">
        <v>97</v>
      </c>
      <c r="G10" s="93"/>
      <c r="H10" s="94" t="s">
        <v>89</v>
      </c>
      <c r="I10" s="94" t="s">
        <v>221</v>
      </c>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row>
    <row r="11" spans="1:52" ht="68.45" customHeight="1" thickBot="1">
      <c r="A11" s="146"/>
      <c r="B11" s="42" t="s">
        <v>220</v>
      </c>
      <c r="C11" s="43" t="s">
        <v>35</v>
      </c>
      <c r="D11" s="43" t="s">
        <v>102</v>
      </c>
      <c r="E11" s="89"/>
      <c r="F11" s="35" t="s">
        <v>97</v>
      </c>
      <c r="G11" s="93"/>
      <c r="H11" s="94" t="s">
        <v>66</v>
      </c>
      <c r="I11" s="94" t="s">
        <v>205</v>
      </c>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row>
    <row r="12" spans="1:52" ht="59.25" customHeight="1" thickBot="1">
      <c r="A12" s="167" t="s">
        <v>27</v>
      </c>
      <c r="B12" s="46" t="s">
        <v>177</v>
      </c>
      <c r="C12" s="47" t="s">
        <v>90</v>
      </c>
      <c r="D12" s="47" t="s">
        <v>102</v>
      </c>
      <c r="E12" s="89"/>
      <c r="F12" s="35" t="s">
        <v>97</v>
      </c>
      <c r="G12" s="93"/>
      <c r="H12" s="95"/>
      <c r="I12" s="95" t="s">
        <v>91</v>
      </c>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row>
    <row r="13" spans="1:52" ht="72.599999999999994" customHeight="1" thickBot="1">
      <c r="A13" s="167"/>
      <c r="B13" s="46" t="s">
        <v>176</v>
      </c>
      <c r="C13" s="47" t="s">
        <v>92</v>
      </c>
      <c r="D13" s="47" t="s">
        <v>102</v>
      </c>
      <c r="E13" s="89"/>
      <c r="F13" s="35" t="s">
        <v>97</v>
      </c>
      <c r="G13" s="93"/>
      <c r="H13" s="95"/>
      <c r="I13" s="95" t="s">
        <v>91</v>
      </c>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row>
    <row r="14" spans="1:52">
      <c r="A14" s="96"/>
      <c r="B14" s="23"/>
      <c r="C14" s="23"/>
      <c r="D14" s="24"/>
      <c r="F14" s="24"/>
      <c r="G14" s="24"/>
      <c r="H14" s="24"/>
      <c r="I14" s="24"/>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row>
    <row r="15" spans="1:52">
      <c r="A15" s="26"/>
      <c r="B15" s="23"/>
      <c r="C15" s="23"/>
      <c r="D15" s="89" t="s">
        <v>16</v>
      </c>
      <c r="F15" s="24">
        <f>SUM(IF(F4="OUI",1,0)+SUM(IF(F5="OUI",1,0))+SUM(IF(F6="OUI",1,0))+SUM(IF(F7="OUI",1,0))+SUM(IF(F8="OUI",1,0)))</f>
        <v>0</v>
      </c>
      <c r="G15" s="24">
        <f>F15/5</f>
        <v>0</v>
      </c>
      <c r="H15" s="24"/>
      <c r="I15" s="24"/>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row>
    <row r="16" spans="1:52">
      <c r="A16" s="26"/>
      <c r="B16" s="23"/>
      <c r="C16" s="23"/>
      <c r="D16" s="89" t="s">
        <v>22</v>
      </c>
      <c r="F16" s="24">
        <f>SUM(IF(F9="OUI",1,0)+SUM(IF(F10="OUI",1,0))+SUM(IF(F11="OUI",1,0)))</f>
        <v>0</v>
      </c>
      <c r="G16" s="24">
        <f>F16/3</f>
        <v>0</v>
      </c>
      <c r="H16" s="24"/>
      <c r="I16" s="24"/>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row>
    <row r="17" spans="1:52">
      <c r="A17" s="26"/>
      <c r="B17" s="23"/>
      <c r="C17" s="23"/>
      <c r="D17" s="89" t="s">
        <v>27</v>
      </c>
      <c r="F17" s="24">
        <f>SUM(IF(F12="OUI",1,0))+SUM(IF(F13="OUI",1,0))</f>
        <v>0</v>
      </c>
      <c r="G17" s="24">
        <f>F17/2</f>
        <v>0</v>
      </c>
      <c r="H17" s="24"/>
      <c r="I17" s="24"/>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row>
    <row r="18" spans="1:52">
      <c r="A18" s="26"/>
      <c r="B18" s="23"/>
      <c r="C18" s="23"/>
      <c r="D18" s="24"/>
      <c r="F18" s="24"/>
      <c r="G18" s="24"/>
      <c r="H18" s="24"/>
      <c r="I18" s="24"/>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row>
    <row r="19" spans="1:52">
      <c r="A19" s="26"/>
      <c r="B19" s="23"/>
      <c r="C19" s="23"/>
      <c r="D19" s="24"/>
      <c r="F19" s="24"/>
      <c r="G19" s="24"/>
      <c r="H19" s="24"/>
      <c r="I19" s="24"/>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row>
    <row r="20" spans="1:52">
      <c r="A20" s="26"/>
      <c r="B20" s="23"/>
      <c r="C20" s="23"/>
      <c r="D20" s="24"/>
      <c r="F20" s="24"/>
      <c r="G20" s="24"/>
      <c r="H20" s="24"/>
      <c r="I20" s="24"/>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row>
    <row r="21" spans="1:52">
      <c r="A21" s="26"/>
      <c r="B21" s="23"/>
      <c r="C21" s="23"/>
      <c r="D21" s="24"/>
      <c r="F21" s="24"/>
      <c r="G21" s="24"/>
      <c r="H21" s="24"/>
      <c r="I21" s="24"/>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row>
    <row r="22" spans="1:52">
      <c r="A22" s="26"/>
      <c r="B22" s="23"/>
      <c r="C22" s="23"/>
      <c r="D22" s="24"/>
      <c r="F22" s="24"/>
      <c r="G22" s="24"/>
      <c r="H22" s="24"/>
      <c r="I22" s="24"/>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row>
    <row r="23" spans="1:52">
      <c r="A23" s="26"/>
      <c r="B23" s="23"/>
      <c r="C23" s="23"/>
      <c r="D23" s="24"/>
      <c r="F23" s="24"/>
      <c r="G23" s="24"/>
      <c r="H23" s="24"/>
      <c r="I23" s="24"/>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row>
    <row r="24" spans="1:52">
      <c r="A24" s="26"/>
      <c r="B24" s="24"/>
      <c r="C24" s="24"/>
      <c r="D24" s="24"/>
      <c r="F24" s="24"/>
      <c r="G24" s="24"/>
      <c r="H24" s="24"/>
      <c r="I24" s="24"/>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row>
    <row r="25" spans="1:52">
      <c r="A25" s="26"/>
      <c r="B25" s="24"/>
      <c r="C25" s="24"/>
      <c r="D25" s="24"/>
      <c r="F25" s="24"/>
      <c r="G25" s="24"/>
      <c r="H25" s="24"/>
      <c r="I25" s="24"/>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row>
    <row r="26" spans="1:52">
      <c r="A26" s="26"/>
      <c r="B26" s="24"/>
      <c r="C26" s="24"/>
      <c r="D26" s="24"/>
      <c r="F26" s="24"/>
      <c r="G26" s="24"/>
      <c r="H26" s="24"/>
      <c r="I26" s="24"/>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row>
    <row r="27" spans="1:52">
      <c r="A27" s="26"/>
      <c r="B27" s="24"/>
      <c r="C27" s="24"/>
      <c r="D27" s="24"/>
      <c r="F27" s="24"/>
      <c r="G27" s="24"/>
      <c r="H27" s="24"/>
      <c r="I27" s="24"/>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row>
    <row r="28" spans="1:52">
      <c r="A28" s="26"/>
      <c r="B28" s="24"/>
      <c r="C28" s="24"/>
      <c r="D28" s="24"/>
      <c r="F28" s="24"/>
      <c r="G28" s="24"/>
      <c r="H28" s="24"/>
      <c r="I28" s="24"/>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row>
    <row r="29" spans="1:52">
      <c r="A29" s="26"/>
      <c r="B29" s="24"/>
      <c r="C29" s="24"/>
      <c r="D29" s="24"/>
      <c r="F29" s="24"/>
      <c r="G29" s="24"/>
      <c r="H29" s="24"/>
      <c r="I29" s="24"/>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row>
    <row r="30" spans="1:52">
      <c r="A30" s="26"/>
      <c r="B30" s="24"/>
      <c r="C30" s="24"/>
      <c r="D30" s="24"/>
      <c r="F30" s="24"/>
      <c r="G30" s="24"/>
      <c r="H30" s="24"/>
      <c r="I30" s="24"/>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row>
    <row r="31" spans="1:52">
      <c r="A31" s="26"/>
      <c r="B31" s="24"/>
      <c r="C31" s="24"/>
      <c r="D31" s="24"/>
      <c r="F31" s="24"/>
      <c r="G31" s="24"/>
      <c r="H31" s="24"/>
      <c r="I31" s="24"/>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row>
    <row r="32" spans="1:52">
      <c r="A32" s="26"/>
      <c r="B32" s="24"/>
      <c r="C32" s="24"/>
      <c r="D32" s="24"/>
      <c r="F32" s="24"/>
      <c r="G32" s="24"/>
      <c r="H32" s="24"/>
      <c r="I32" s="24"/>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row>
    <row r="33" spans="1:52">
      <c r="A33" s="26"/>
      <c r="B33" s="24"/>
      <c r="C33" s="24"/>
      <c r="D33" s="24"/>
      <c r="F33" s="24"/>
      <c r="G33" s="24"/>
      <c r="H33" s="24"/>
      <c r="I33" s="24"/>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row>
    <row r="34" spans="1:52">
      <c r="A34" s="26"/>
      <c r="B34" s="24"/>
      <c r="C34" s="24"/>
      <c r="D34" s="24"/>
      <c r="F34" s="24"/>
      <c r="G34" s="24"/>
      <c r="H34" s="24"/>
      <c r="I34" s="24"/>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row>
    <row r="35" spans="1:52">
      <c r="A35" s="26"/>
      <c r="B35" s="24"/>
      <c r="C35" s="24"/>
      <c r="D35" s="24"/>
      <c r="F35" s="24"/>
      <c r="G35" s="24"/>
      <c r="H35" s="24"/>
      <c r="I35" s="24"/>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row>
    <row r="36" spans="1:52">
      <c r="A36" s="26"/>
      <c r="B36" s="24"/>
      <c r="C36" s="24"/>
      <c r="D36" s="24"/>
      <c r="F36" s="24"/>
      <c r="G36" s="24"/>
      <c r="H36" s="24"/>
      <c r="I36" s="24"/>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row>
    <row r="37" spans="1:52">
      <c r="A37" s="26"/>
      <c r="B37" s="24"/>
      <c r="C37" s="24"/>
      <c r="D37" s="24"/>
      <c r="F37" s="24"/>
      <c r="G37" s="24"/>
      <c r="H37" s="24"/>
      <c r="I37" s="24"/>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row>
    <row r="38" spans="1:52">
      <c r="A38" s="26"/>
      <c r="B38" s="24"/>
      <c r="C38" s="24"/>
      <c r="D38" s="24"/>
      <c r="F38" s="24"/>
      <c r="G38" s="24"/>
      <c r="H38" s="24"/>
      <c r="I38" s="24"/>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row>
    <row r="39" spans="1:52">
      <c r="A39" s="26"/>
      <c r="B39" s="24"/>
      <c r="C39" s="24"/>
      <c r="D39" s="24"/>
      <c r="F39" s="24"/>
      <c r="G39" s="24"/>
      <c r="H39" s="24"/>
      <c r="I39" s="24"/>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row>
    <row r="40" spans="1:52">
      <c r="A40" s="26"/>
      <c r="B40" s="24"/>
      <c r="C40" s="24"/>
      <c r="D40" s="24"/>
      <c r="F40" s="24"/>
      <c r="G40" s="24"/>
      <c r="H40" s="24"/>
      <c r="I40" s="24"/>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row>
    <row r="41" spans="1:52">
      <c r="A41" s="26"/>
      <c r="B41" s="24"/>
      <c r="C41" s="24"/>
      <c r="D41" s="24"/>
      <c r="F41" s="24"/>
      <c r="G41" s="24"/>
      <c r="H41" s="24"/>
      <c r="I41" s="24"/>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row>
    <row r="42" spans="1:52">
      <c r="A42" s="26"/>
      <c r="B42" s="24"/>
      <c r="C42" s="24"/>
      <c r="D42" s="24"/>
      <c r="F42" s="24"/>
      <c r="G42" s="24"/>
      <c r="H42" s="24"/>
      <c r="I42" s="24"/>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row>
    <row r="43" spans="1:52">
      <c r="A43" s="26"/>
      <c r="B43" s="24"/>
      <c r="C43" s="24"/>
      <c r="D43" s="24"/>
      <c r="F43" s="24"/>
      <c r="G43" s="24"/>
      <c r="H43" s="24"/>
      <c r="I43" s="24"/>
      <c r="J43" s="26"/>
      <c r="K43" s="26"/>
    </row>
    <row r="44" spans="1:52">
      <c r="A44" s="26"/>
      <c r="B44" s="24"/>
      <c r="C44" s="24"/>
      <c r="D44" s="24"/>
      <c r="F44" s="24"/>
      <c r="G44" s="24"/>
      <c r="H44" s="24"/>
      <c r="I44" s="24"/>
      <c r="J44" s="26"/>
      <c r="K44" s="26"/>
    </row>
    <row r="45" spans="1:52">
      <c r="A45" s="26"/>
      <c r="B45" s="24"/>
      <c r="C45" s="24"/>
      <c r="D45" s="24"/>
      <c r="F45" s="24"/>
      <c r="G45" s="24"/>
      <c r="H45" s="24"/>
      <c r="I45" s="24"/>
      <c r="J45" s="26"/>
      <c r="K45" s="26"/>
    </row>
    <row r="46" spans="1:52">
      <c r="A46" s="26"/>
      <c r="J46" s="26"/>
      <c r="K46" s="26"/>
    </row>
  </sheetData>
  <sheetProtection password="CF35" sheet="1" objects="1" scenarios="1"/>
  <protectedRanges>
    <protectedRange sqref="F4:G13" name="Plage1"/>
  </protectedRanges>
  <mergeCells count="4">
    <mergeCell ref="A1:I1"/>
    <mergeCell ref="A4:A8"/>
    <mergeCell ref="A9:A11"/>
    <mergeCell ref="A12:A13"/>
  </mergeCells>
  <dataValidations count="1">
    <dataValidation type="list" allowBlank="1" showInputMessage="1" showErrorMessage="1" sqref="F4:F13">
      <formula1>"OUI,NON"</formula1>
    </dataValidation>
  </dataValidations>
  <pageMargins left="0.23622047244094491" right="0.23622047244094491" top="0.59055118110236227" bottom="0.19685039370078741"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Mode d'emploi</vt:lpstr>
      <vt:lpstr>Pré-requis à la labellisation</vt:lpstr>
      <vt:lpstr>Vulnérabilités psychiques</vt:lpstr>
      <vt:lpstr>Suivi des nv nés fragiles</vt:lpstr>
      <vt:lpstr>Nutrition</vt:lpstr>
      <vt:lpstr>Conduites à risques&amp;addictions</vt:lpstr>
      <vt:lpstr>Vulnérabilités sociales</vt:lpstr>
      <vt:lpstr>Santé et environnement</vt:lpstr>
      <vt:lpstr>Situations de handicap</vt:lpstr>
      <vt:lpstr>Labellisation</vt:lpstr>
      <vt:lpstr>'Conduites à risques&amp;addictions'!Zone_d_impression</vt:lpstr>
      <vt:lpstr>Labellisation!Zone_d_impression</vt:lpstr>
      <vt:lpstr>'Mode d''emploi'!Zone_d_impression</vt:lpstr>
      <vt:lpstr>Nutrition!Zone_d_impression</vt:lpstr>
      <vt:lpstr>'Pré-requis à la labellisation'!Zone_d_impression</vt:lpstr>
      <vt:lpstr>'Santé et environnement'!Zone_d_impression</vt:lpstr>
      <vt:lpstr>'Situations de handicap'!Zone_d_impression</vt:lpstr>
      <vt:lpstr>'Suivi des nv nés fragiles'!Zone_d_impression</vt:lpstr>
      <vt:lpstr>'Vulnérabilités psychiques'!Zone_d_impression</vt:lpstr>
      <vt:lpstr>'Vulnérabilités sociales'!Zone_d_impression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référentiel 2018</dc:title>
  <dc:creator>Valérie Danger;Arnaud Fouchard</dc:creator>
  <cp:lastModifiedBy>DANGER, Valérie</cp:lastModifiedBy>
  <cp:lastPrinted>2019-04-09T10:05:45Z</cp:lastPrinted>
  <dcterms:created xsi:type="dcterms:W3CDTF">2018-08-09T06:53:39Z</dcterms:created>
  <dcterms:modified xsi:type="dcterms:W3CDTF">2019-06-24T15:28:35Z</dcterms:modified>
</cp:coreProperties>
</file>